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HMO vs PPO" sheetId="5" r:id="rId1"/>
    <sheet name="Cov Lives - Small Group" sheetId="1" r:id="rId2"/>
    <sheet name="Cov Lives - Individual" sheetId="4" r:id="rId3"/>
  </sheets>
  <calcPr calcId="144525" calcMode="manual"/>
</workbook>
</file>

<file path=xl/calcChain.xml><?xml version="1.0" encoding="utf-8"?>
<calcChain xmlns="http://schemas.openxmlformats.org/spreadsheetml/2006/main">
  <c r="B7" i="5" l="1"/>
  <c r="B5" i="5"/>
  <c r="A3" i="5"/>
  <c r="P53" i="4" l="1"/>
  <c r="K53" i="4"/>
  <c r="J53" i="4"/>
  <c r="I53" i="4"/>
  <c r="H53" i="4"/>
  <c r="G53" i="4"/>
  <c r="F53" i="4"/>
  <c r="E53" i="4"/>
  <c r="D53" i="4"/>
  <c r="C53" i="4"/>
  <c r="B53" i="4"/>
  <c r="P53" i="1"/>
  <c r="C53" i="1"/>
  <c r="D53" i="1"/>
  <c r="E53" i="1"/>
  <c r="F53" i="1"/>
  <c r="G53" i="1"/>
  <c r="H53" i="1"/>
  <c r="I53" i="1"/>
  <c r="J53" i="1"/>
  <c r="K53" i="1"/>
  <c r="B53" i="1"/>
  <c r="O52" i="4" l="1"/>
  <c r="N52" i="4"/>
  <c r="M52" i="4"/>
  <c r="L52" i="4"/>
  <c r="O51" i="4"/>
  <c r="N51" i="4"/>
  <c r="M51" i="4"/>
  <c r="L51" i="4"/>
  <c r="O50" i="4"/>
  <c r="N50" i="4"/>
  <c r="M50" i="4"/>
  <c r="L50" i="4"/>
  <c r="O49" i="4"/>
  <c r="N49" i="4"/>
  <c r="M49" i="4"/>
  <c r="L49" i="4"/>
  <c r="O48" i="4"/>
  <c r="N48" i="4"/>
  <c r="M48" i="4"/>
  <c r="L48" i="4"/>
  <c r="O47" i="4"/>
  <c r="N47" i="4"/>
  <c r="M47" i="4"/>
  <c r="L47" i="4"/>
  <c r="O46" i="4"/>
  <c r="N46" i="4"/>
  <c r="M46" i="4"/>
  <c r="L46" i="4"/>
  <c r="O45" i="4"/>
  <c r="N45" i="4"/>
  <c r="M45" i="4"/>
  <c r="L45" i="4"/>
  <c r="O44" i="4"/>
  <c r="N44" i="4"/>
  <c r="M44" i="4"/>
  <c r="L44" i="4"/>
  <c r="O43" i="4"/>
  <c r="N43" i="4"/>
  <c r="M43" i="4"/>
  <c r="L43" i="4"/>
  <c r="O42" i="4"/>
  <c r="N42" i="4"/>
  <c r="M42" i="4"/>
  <c r="L42" i="4"/>
  <c r="O41" i="4"/>
  <c r="N41" i="4"/>
  <c r="M41" i="4"/>
  <c r="L41" i="4"/>
  <c r="O40" i="4"/>
  <c r="N40" i="4"/>
  <c r="M40" i="4"/>
  <c r="L40" i="4"/>
  <c r="O39" i="4"/>
  <c r="N39" i="4"/>
  <c r="M39" i="4"/>
  <c r="L39" i="4"/>
  <c r="O38" i="4"/>
  <c r="N38" i="4"/>
  <c r="M38" i="4"/>
  <c r="L38" i="4"/>
  <c r="O37" i="4"/>
  <c r="N37" i="4"/>
  <c r="M37" i="4"/>
  <c r="L37" i="4"/>
  <c r="O36" i="4"/>
  <c r="N36" i="4"/>
  <c r="M36" i="4"/>
  <c r="L36" i="4"/>
  <c r="O35" i="4"/>
  <c r="N35" i="4"/>
  <c r="M35" i="4"/>
  <c r="L35" i="4"/>
  <c r="O34" i="4"/>
  <c r="N34" i="4"/>
  <c r="M34" i="4"/>
  <c r="L34" i="4"/>
  <c r="O33" i="4"/>
  <c r="N33" i="4"/>
  <c r="M33" i="4"/>
  <c r="L33" i="4"/>
  <c r="O32" i="4"/>
  <c r="N32" i="4"/>
  <c r="M32" i="4"/>
  <c r="L32" i="4"/>
  <c r="O31" i="4"/>
  <c r="N31" i="4"/>
  <c r="M31" i="4"/>
  <c r="L31" i="4"/>
  <c r="O30" i="4"/>
  <c r="N30" i="4"/>
  <c r="M30" i="4"/>
  <c r="L30" i="4"/>
  <c r="O29" i="4"/>
  <c r="N29" i="4"/>
  <c r="M29" i="4"/>
  <c r="L29" i="4"/>
  <c r="O28" i="4"/>
  <c r="N28" i="4"/>
  <c r="M28" i="4"/>
  <c r="L28" i="4"/>
  <c r="O27" i="4"/>
  <c r="N27" i="4"/>
  <c r="M27" i="4"/>
  <c r="L27" i="4"/>
  <c r="O26" i="4"/>
  <c r="N26" i="4"/>
  <c r="M26" i="4"/>
  <c r="L26" i="4"/>
  <c r="O25" i="4"/>
  <c r="N25" i="4"/>
  <c r="M25" i="4"/>
  <c r="L25" i="4"/>
  <c r="O24" i="4"/>
  <c r="N24" i="4"/>
  <c r="M24" i="4"/>
  <c r="L24" i="4"/>
  <c r="O23" i="4"/>
  <c r="N23" i="4"/>
  <c r="M23" i="4"/>
  <c r="L23" i="4"/>
  <c r="O22" i="4"/>
  <c r="N22" i="4"/>
  <c r="M22" i="4"/>
  <c r="L22" i="4"/>
  <c r="O21" i="4"/>
  <c r="N21" i="4"/>
  <c r="M21" i="4"/>
  <c r="L21" i="4"/>
  <c r="O20" i="4"/>
  <c r="N20" i="4"/>
  <c r="M20" i="4"/>
  <c r="L20" i="4"/>
  <c r="O19" i="4"/>
  <c r="N19" i="4"/>
  <c r="M19" i="4"/>
  <c r="L19" i="4"/>
  <c r="O18" i="4"/>
  <c r="N18" i="4"/>
  <c r="M18" i="4"/>
  <c r="L18" i="4"/>
  <c r="O17" i="4"/>
  <c r="N17" i="4"/>
  <c r="M17" i="4"/>
  <c r="L17" i="4"/>
  <c r="O16" i="4"/>
  <c r="N16" i="4"/>
  <c r="M16" i="4"/>
  <c r="L16" i="4"/>
  <c r="O15" i="4"/>
  <c r="N15" i="4"/>
  <c r="M15" i="4"/>
  <c r="L15" i="4"/>
  <c r="O14" i="4"/>
  <c r="N14" i="4"/>
  <c r="M14" i="4"/>
  <c r="L14" i="4"/>
  <c r="O13" i="4"/>
  <c r="N13" i="4"/>
  <c r="M13" i="4"/>
  <c r="L13" i="4"/>
  <c r="O12" i="4"/>
  <c r="N12" i="4"/>
  <c r="M12" i="4"/>
  <c r="L12" i="4"/>
  <c r="O11" i="4"/>
  <c r="N11" i="4"/>
  <c r="M11" i="4"/>
  <c r="L11" i="4"/>
  <c r="O10" i="4"/>
  <c r="N10" i="4"/>
  <c r="M10" i="4"/>
  <c r="L10" i="4"/>
  <c r="O9" i="4"/>
  <c r="N9" i="4"/>
  <c r="M9" i="4"/>
  <c r="L9" i="4"/>
  <c r="O8" i="4"/>
  <c r="N8" i="4"/>
  <c r="M8" i="4"/>
  <c r="L8" i="4"/>
  <c r="O7" i="4"/>
  <c r="N7" i="4"/>
  <c r="M7" i="4"/>
  <c r="L7" i="4"/>
  <c r="O6" i="4"/>
  <c r="N6" i="4"/>
  <c r="M6" i="4"/>
  <c r="L6" i="4"/>
  <c r="O5" i="4"/>
  <c r="N5" i="4"/>
  <c r="M5" i="4"/>
  <c r="L5" i="4"/>
  <c r="O4" i="4"/>
  <c r="O53" i="4" s="1"/>
  <c r="N4" i="4"/>
  <c r="N53" i="4" s="1"/>
  <c r="M4" i="4"/>
  <c r="M53" i="4" s="1"/>
  <c r="L4" i="4"/>
  <c r="L53" i="4" s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53" i="1" s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53" i="1" s="1"/>
  <c r="L52" i="1"/>
  <c r="Q52" i="1" s="1"/>
  <c r="L51" i="1"/>
  <c r="Q51" i="1" s="1"/>
  <c r="L50" i="1"/>
  <c r="Q50" i="1" s="1"/>
  <c r="L49" i="1"/>
  <c r="Q49" i="1" s="1"/>
  <c r="L48" i="1"/>
  <c r="Q48" i="1" s="1"/>
  <c r="L47" i="1"/>
  <c r="Q47" i="1" s="1"/>
  <c r="L46" i="1"/>
  <c r="Q46" i="1" s="1"/>
  <c r="L45" i="1"/>
  <c r="Q45" i="1" s="1"/>
  <c r="L44" i="1"/>
  <c r="Q44" i="1" s="1"/>
  <c r="L43" i="1"/>
  <c r="Q43" i="1" s="1"/>
  <c r="L42" i="1"/>
  <c r="Q42" i="1" s="1"/>
  <c r="L41" i="1"/>
  <c r="Q41" i="1" s="1"/>
  <c r="L40" i="1"/>
  <c r="Q40" i="1" s="1"/>
  <c r="L39" i="1"/>
  <c r="Q39" i="1" s="1"/>
  <c r="L38" i="1"/>
  <c r="Q38" i="1" s="1"/>
  <c r="L37" i="1"/>
  <c r="Q37" i="1" s="1"/>
  <c r="L36" i="1"/>
  <c r="Q36" i="1" s="1"/>
  <c r="L35" i="1"/>
  <c r="Q35" i="1" s="1"/>
  <c r="L34" i="1"/>
  <c r="Q34" i="1" s="1"/>
  <c r="L33" i="1"/>
  <c r="Q33" i="1" s="1"/>
  <c r="L32" i="1"/>
  <c r="Q32" i="1" s="1"/>
  <c r="L31" i="1"/>
  <c r="Q31" i="1" s="1"/>
  <c r="L30" i="1"/>
  <c r="Q30" i="1" s="1"/>
  <c r="L29" i="1"/>
  <c r="Q29" i="1" s="1"/>
  <c r="L28" i="1"/>
  <c r="Q28" i="1" s="1"/>
  <c r="L27" i="1"/>
  <c r="Q27" i="1" s="1"/>
  <c r="L26" i="1"/>
  <c r="Q26" i="1" s="1"/>
  <c r="L25" i="1"/>
  <c r="Q25" i="1" s="1"/>
  <c r="L24" i="1"/>
  <c r="Q24" i="1" s="1"/>
  <c r="L23" i="1"/>
  <c r="Q23" i="1" s="1"/>
  <c r="L22" i="1"/>
  <c r="Q22" i="1" s="1"/>
  <c r="L21" i="1"/>
  <c r="Q21" i="1" s="1"/>
  <c r="L20" i="1"/>
  <c r="Q20" i="1" s="1"/>
  <c r="L19" i="1"/>
  <c r="Q19" i="1" s="1"/>
  <c r="L18" i="1"/>
  <c r="Q18" i="1" s="1"/>
  <c r="L17" i="1"/>
  <c r="Q17" i="1" s="1"/>
  <c r="L16" i="1"/>
  <c r="Q16" i="1" s="1"/>
  <c r="L15" i="1"/>
  <c r="Q15" i="1" s="1"/>
  <c r="L14" i="1"/>
  <c r="Q14" i="1" s="1"/>
  <c r="L13" i="1"/>
  <c r="Q13" i="1" s="1"/>
  <c r="L12" i="1"/>
  <c r="Q12" i="1" s="1"/>
  <c r="L11" i="1"/>
  <c r="Q11" i="1" s="1"/>
  <c r="L10" i="1"/>
  <c r="Q10" i="1" s="1"/>
  <c r="L9" i="1"/>
  <c r="Q9" i="1" s="1"/>
  <c r="L8" i="1"/>
  <c r="Q8" i="1" s="1"/>
  <c r="L7" i="1"/>
  <c r="Q7" i="1" s="1"/>
  <c r="L6" i="1"/>
  <c r="Q6" i="1" s="1"/>
  <c r="L5" i="1"/>
  <c r="Q5" i="1" s="1"/>
  <c r="L4" i="1"/>
  <c r="L53" i="1" l="1"/>
  <c r="N53" i="1"/>
  <c r="Q4" i="1"/>
  <c r="Q53" i="1" s="1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 l="1"/>
</calcChain>
</file>

<file path=xl/sharedStrings.xml><?xml version="1.0" encoding="utf-8"?>
<sst xmlns="http://schemas.openxmlformats.org/spreadsheetml/2006/main" count="74" uniqueCount="34">
  <si>
    <t>Age</t>
  </si>
  <si>
    <t>0-17</t>
  </si>
  <si>
    <t>&gt;64</t>
  </si>
  <si>
    <t>ON EXCHANGE by RATING AREA</t>
  </si>
  <si>
    <t>OFF EXCHANGE by RATING AREA</t>
  </si>
  <si>
    <t>COMBINED COVERED LIVES by AREA</t>
  </si>
  <si>
    <t>TOTAL MARKET</t>
  </si>
  <si>
    <t xml:space="preserve"> </t>
  </si>
  <si>
    <t>Clark/Nye</t>
  </si>
  <si>
    <t>Washoe</t>
  </si>
  <si>
    <t>Carson et al</t>
  </si>
  <si>
    <t>All Other</t>
  </si>
  <si>
    <t>AREA 1 =</t>
  </si>
  <si>
    <t>AREA 2=</t>
  </si>
  <si>
    <t>AREA 3=</t>
  </si>
  <si>
    <t>AREA 4=</t>
  </si>
  <si>
    <t>Clark and Nye Counties</t>
  </si>
  <si>
    <t>Washoe County</t>
  </si>
  <si>
    <t>Carson, Storey, Douglas &amp; Lyon</t>
  </si>
  <si>
    <t>All Other Counties</t>
  </si>
  <si>
    <t>Totals</t>
  </si>
  <si>
    <t>Carrier Data as of March 31, 2016</t>
  </si>
  <si>
    <t>NV Covered Lives: HMO vs PPO Plans</t>
  </si>
  <si>
    <t>On-Exch</t>
  </si>
  <si>
    <t>Off-Exch</t>
  </si>
  <si>
    <t>Total</t>
  </si>
  <si>
    <t>HMO</t>
  </si>
  <si>
    <t>PPO</t>
  </si>
  <si>
    <t>77.81% of the 35.28% have HMO plans</t>
  </si>
  <si>
    <t>22.19% of the 35.28% have PPO plans</t>
  </si>
  <si>
    <t>35.28% of the covered lives in Nevada have plans on the state based exchange</t>
  </si>
  <si>
    <t>64.72% of the covered lives in Nevada have plans off the state based exchange</t>
  </si>
  <si>
    <t>24.83% of the 64.72% have HMO plans</t>
  </si>
  <si>
    <t>75.17% of the 64.72% have PPO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</si>
</sst>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3" fontId="0" fillId="0" borderId="0" xfId="0" applyNumberFormat="1"/>
    <xf numFmtId="0" fontId="4" fillId="0" borderId="1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0" fillId="6" borderId="0" xfId="0" applyFill="1"/>
    <xf numFmtId="0" fontId="1" fillId="4" borderId="4" xfId="0" applyFont="1" applyFill="1" applyBorder="1" applyAlignment="1">
      <alignment horizontal="center"/>
    </xf>
    <xf numFmtId="0" fontId="0" fillId="6" borderId="0" xfId="0" applyFill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0" fillId="4" borderId="0" xfId="0" applyFill="1" applyAlignment="1">
      <alignment horizontal="right"/>
    </xf>
    <xf numFmtId="0" fontId="0" fillId="0" borderId="0" xfId="0" applyFill="1" applyAlignment="1"/>
    <xf numFmtId="0" fontId="4" fillId="0" borderId="8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4" borderId="0" xfId="0" applyFill="1"/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0" fillId="4" borderId="0" xfId="0" applyFill="1" applyAlignment="1">
      <alignment horizontal="left"/>
    </xf>
    <xf numFmtId="0" fontId="3" fillId="3" borderId="5" xfId="0" quotePrefix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0" fontId="0" fillId="0" borderId="0" xfId="0" applyNumberFormat="1"/>
    <xf numFmtId="10" fontId="0" fillId="0" borderId="0" xfId="0" applyNumberFormat="1" applyFont="1" applyAlignment="1">
      <alignment horizontal="left" indent="3"/>
    </xf>
    <xf numFmtId="10" fontId="0" fillId="0" borderId="0" xfId="0" applyNumberFormat="1" applyAlignment="1">
      <alignment horizontal="left" indent="1"/>
    </xf>
    <xf numFmtId="0" fontId="1" fillId="0" borderId="1" xfId="0" applyFont="1" applyBorder="1" applyAlignment="1">
      <alignment horizontal="left"/>
    </xf>
    <xf numFmtId="10" fontId="0" fillId="0" borderId="1" xfId="1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0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0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10" fontId="0" fillId="0" borderId="0" xfId="0" applyNumberFormat="1" applyAlignment="1">
      <alignment horizontal="centerContinuous"/>
    </xf>
    <xf numFmtId="10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 horizontal="left"/>
    </xf>
    <xf numFmtId="10" fontId="0" fillId="0" borderId="0" xfId="0" applyNumberForma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E33" sqref="E33"/>
    </sheetView>
  </sheetViews>
  <sheetFormatPr defaultRowHeight="15" x14ac:dyDescent="0.25"/>
  <cols>
    <col min="1" max="1" width="9.140625" style="1" customWidth="1"/>
    <col min="2" max="2" width="12.28515625" style="1" bestFit="1" customWidth="1"/>
    <col min="3" max="16384" width="9.140625" style="1"/>
  </cols>
  <sheetData>
    <row r="1" spans="1:10" ht="18.75" x14ac:dyDescent="0.3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29"/>
      <c r="B2" s="29"/>
      <c r="C2" s="29"/>
      <c r="D2" s="29"/>
    </row>
    <row r="3" spans="1:10" x14ac:dyDescent="0.25">
      <c r="A3" s="30" t="str">
        <f>TEXT('Cov Lives - Small Group'!Q53+'Cov Lives - Individual'!Q53,"###,###,###")&amp;" covered lives in Nevada are impacted by the Network Adequacy Standards"</f>
        <v>231,631 covered lives in Nevada are impacted by the Network Adequacy Standards</v>
      </c>
      <c r="B3" s="31"/>
      <c r="C3" s="29"/>
      <c r="D3" s="29"/>
    </row>
    <row r="4" spans="1:10" ht="3.95" customHeight="1" x14ac:dyDescent="0.25">
      <c r="A4" s="30"/>
      <c r="B4" s="31"/>
      <c r="C4" s="29"/>
      <c r="D4" s="29"/>
    </row>
    <row r="5" spans="1:10" x14ac:dyDescent="0.25">
      <c r="A5" s="30"/>
      <c r="B5" s="44" t="str">
        <f>TEXT('Cov Lives - Small Group'!Q53,"###,###,###")&amp;" in the Small Group Market"</f>
        <v>90,220 in the Small Group Market</v>
      </c>
      <c r="C5" s="29"/>
      <c r="D5" s="29"/>
    </row>
    <row r="6" spans="1:10" ht="3.95" customHeight="1" x14ac:dyDescent="0.25">
      <c r="A6" s="30"/>
      <c r="B6" s="31"/>
      <c r="C6" s="29"/>
      <c r="D6" s="29"/>
    </row>
    <row r="7" spans="1:10" x14ac:dyDescent="0.25">
      <c r="A7" s="30"/>
      <c r="B7" s="45" t="str">
        <f>TEXT(+'Cov Lives - Individual'!Q53,"###,###,###")&amp;" in the Individual Market"</f>
        <v>141,411 in the Individual Market</v>
      </c>
      <c r="C7" s="29"/>
      <c r="D7" s="29"/>
    </row>
    <row r="8" spans="1:10" ht="3.95" customHeight="1" x14ac:dyDescent="0.25">
      <c r="A8" s="30"/>
      <c r="B8" s="31"/>
      <c r="C8" s="29"/>
      <c r="D8" s="29"/>
    </row>
    <row r="9" spans="1:10" ht="15" customHeight="1" x14ac:dyDescent="0.25">
      <c r="A9" s="30" t="s">
        <v>30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ht="3.95" customHeight="1" x14ac:dyDescent="0.25">
      <c r="A10" s="30"/>
      <c r="B10" s="31"/>
      <c r="C10" s="29"/>
      <c r="D10" s="29"/>
    </row>
    <row r="11" spans="1:10" x14ac:dyDescent="0.25">
      <c r="A11" s="29"/>
      <c r="B11" s="29" t="s">
        <v>28</v>
      </c>
      <c r="C11" s="29"/>
      <c r="D11" s="29"/>
    </row>
    <row r="12" spans="1:10" ht="3.95" customHeight="1" x14ac:dyDescent="0.25">
      <c r="A12" s="29"/>
      <c r="C12" s="29"/>
      <c r="D12" s="29"/>
    </row>
    <row r="13" spans="1:10" x14ac:dyDescent="0.25">
      <c r="A13" s="29"/>
      <c r="B13" s="29" t="s">
        <v>29</v>
      </c>
      <c r="C13" s="29"/>
      <c r="D13" s="29"/>
    </row>
    <row r="14" spans="1:10" ht="3.95" customHeight="1" x14ac:dyDescent="0.25">
      <c r="A14" s="29"/>
      <c r="C14" s="29"/>
      <c r="D14" s="29"/>
    </row>
    <row r="15" spans="1:10" x14ac:dyDescent="0.25">
      <c r="A15" s="30" t="s">
        <v>31</v>
      </c>
      <c r="B15" s="31"/>
      <c r="C15" s="29"/>
      <c r="D15" s="29"/>
    </row>
    <row r="16" spans="1:10" ht="3.95" customHeight="1" x14ac:dyDescent="0.25">
      <c r="A16" s="30"/>
      <c r="B16" s="31"/>
      <c r="C16" s="29"/>
      <c r="D16" s="29"/>
    </row>
    <row r="17" spans="1:7" x14ac:dyDescent="0.25">
      <c r="A17" s="29"/>
      <c r="B17" s="29" t="s">
        <v>32</v>
      </c>
      <c r="C17" s="29"/>
      <c r="D17" s="29"/>
    </row>
    <row r="18" spans="1:7" ht="3.95" customHeight="1" x14ac:dyDescent="0.25">
      <c r="A18" s="29"/>
      <c r="C18" s="29"/>
      <c r="D18" s="29"/>
    </row>
    <row r="19" spans="1:7" x14ac:dyDescent="0.25">
      <c r="A19" s="29"/>
      <c r="B19" s="29" t="s">
        <v>33</v>
      </c>
      <c r="C19" s="29"/>
      <c r="D19" s="29"/>
    </row>
    <row r="20" spans="1:7" ht="3.95" customHeight="1" x14ac:dyDescent="0.25">
      <c r="A20" s="29"/>
      <c r="C20" s="29"/>
      <c r="D20" s="29"/>
    </row>
    <row r="21" spans="1:7" x14ac:dyDescent="0.25">
      <c r="D21" s="29"/>
      <c r="E21" s="29"/>
      <c r="F21" s="29"/>
      <c r="G21" s="29"/>
    </row>
    <row r="22" spans="1:7" x14ac:dyDescent="0.25">
      <c r="D22" s="16" t="s">
        <v>23</v>
      </c>
      <c r="E22" s="16" t="s">
        <v>24</v>
      </c>
      <c r="F22" s="16" t="s">
        <v>25</v>
      </c>
    </row>
    <row r="23" spans="1:7" x14ac:dyDescent="0.25">
      <c r="C23" s="32" t="s">
        <v>26</v>
      </c>
      <c r="D23" s="33">
        <v>0.77814618151564829</v>
      </c>
      <c r="E23" s="34">
        <v>0.24831753696749795</v>
      </c>
      <c r="F23" s="35">
        <v>0.43524861544571208</v>
      </c>
    </row>
    <row r="24" spans="1:7" x14ac:dyDescent="0.25">
      <c r="C24" s="36" t="s">
        <v>27</v>
      </c>
      <c r="D24" s="34">
        <v>0.22185381848435168</v>
      </c>
      <c r="E24" s="34">
        <v>0.75168246303250208</v>
      </c>
      <c r="F24" s="35">
        <v>0.56475138455428786</v>
      </c>
    </row>
    <row r="25" spans="1:7" x14ac:dyDescent="0.25">
      <c r="C25" s="37"/>
      <c r="D25" s="38">
        <v>0.35281421720343775</v>
      </c>
      <c r="E25" s="35">
        <v>0.64718578279656225</v>
      </c>
      <c r="F25" s="35">
        <v>1</v>
      </c>
    </row>
    <row r="26" spans="1:7" x14ac:dyDescent="0.25">
      <c r="C26" s="39"/>
      <c r="D26" s="40"/>
      <c r="E26" s="40"/>
      <c r="F26" s="40"/>
    </row>
    <row r="27" spans="1:7" x14ac:dyDescent="0.25">
      <c r="C27" s="41" t="s">
        <v>21</v>
      </c>
      <c r="D27" s="42"/>
      <c r="E27" s="42"/>
      <c r="F27" s="42"/>
    </row>
  </sheetData>
  <mergeCells count="1">
    <mergeCell ref="A1:J1"/>
  </mergeCells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zoomScalePageLayoutView="87" workbookViewId="0"/>
  </sheetViews>
  <sheetFormatPr defaultRowHeight="15" x14ac:dyDescent="0.25"/>
  <cols>
    <col min="1" max="1" width="21.28515625" customWidth="1"/>
    <col min="2" max="5" width="10.7109375" customWidth="1"/>
    <col min="6" max="6" width="1.42578125" customWidth="1"/>
    <col min="7" max="10" width="10.7109375" customWidth="1"/>
    <col min="11" max="11" width="1.28515625" customWidth="1"/>
    <col min="12" max="15" width="10.7109375" customWidth="1"/>
    <col min="16" max="16" width="1.42578125" customWidth="1"/>
    <col min="17" max="17" width="11.5703125" customWidth="1"/>
  </cols>
  <sheetData>
    <row r="1" spans="1:17" ht="36" customHeight="1" thickBot="1" x14ac:dyDescent="0.35">
      <c r="A1" t="s">
        <v>7</v>
      </c>
      <c r="B1" s="23" t="s">
        <v>3</v>
      </c>
      <c r="C1" s="24"/>
      <c r="D1" s="24"/>
      <c r="E1" s="25"/>
      <c r="F1" s="7"/>
      <c r="G1" s="27" t="s">
        <v>4</v>
      </c>
      <c r="H1" s="24"/>
      <c r="I1" s="24"/>
      <c r="J1" s="25"/>
      <c r="K1" s="7"/>
      <c r="L1" s="23" t="s">
        <v>5</v>
      </c>
      <c r="M1" s="24"/>
      <c r="N1" s="24"/>
      <c r="O1" s="25"/>
      <c r="P1" s="7"/>
      <c r="Q1" s="8" t="s">
        <v>6</v>
      </c>
    </row>
    <row r="2" spans="1:17" x14ac:dyDescent="0.25">
      <c r="B2" s="6" t="s">
        <v>8</v>
      </c>
      <c r="C2" s="6" t="s">
        <v>9</v>
      </c>
      <c r="D2" s="6" t="s">
        <v>10</v>
      </c>
      <c r="E2" s="6" t="s">
        <v>11</v>
      </c>
      <c r="F2" s="5"/>
      <c r="G2" s="6" t="s">
        <v>8</v>
      </c>
      <c r="H2" s="6" t="s">
        <v>9</v>
      </c>
      <c r="I2" s="6" t="s">
        <v>10</v>
      </c>
      <c r="J2" s="6" t="s">
        <v>11</v>
      </c>
      <c r="K2" s="5"/>
      <c r="L2" s="6" t="s">
        <v>8</v>
      </c>
      <c r="M2" s="6" t="s">
        <v>9</v>
      </c>
      <c r="N2" s="6" t="s">
        <v>10</v>
      </c>
      <c r="O2" s="6" t="s">
        <v>11</v>
      </c>
      <c r="P2" s="5"/>
    </row>
    <row r="3" spans="1:17" x14ac:dyDescent="0.25">
      <c r="A3" s="3" t="s">
        <v>0</v>
      </c>
      <c r="F3" s="5"/>
      <c r="K3" s="5"/>
      <c r="P3" s="5"/>
    </row>
    <row r="4" spans="1:17" x14ac:dyDescent="0.25">
      <c r="A4" s="4" t="s">
        <v>1</v>
      </c>
      <c r="B4" s="17">
        <v>2</v>
      </c>
      <c r="C4" s="17">
        <v>2</v>
      </c>
      <c r="D4" s="17">
        <v>0</v>
      </c>
      <c r="E4" s="17">
        <v>0</v>
      </c>
      <c r="F4" s="15"/>
      <c r="G4" s="13">
        <v>12781</v>
      </c>
      <c r="H4" s="13">
        <v>4397.42</v>
      </c>
      <c r="I4" s="13">
        <v>1170</v>
      </c>
      <c r="J4" s="13">
        <v>536</v>
      </c>
      <c r="K4" s="15"/>
      <c r="L4" s="13">
        <f>B4+G4</f>
        <v>12783</v>
      </c>
      <c r="M4" s="13">
        <f t="shared" ref="M4:M52" si="0">C4+H4</f>
        <v>4399.42</v>
      </c>
      <c r="N4" s="13">
        <f t="shared" ref="N4:N52" si="1">D4+I4</f>
        <v>1170</v>
      </c>
      <c r="O4" s="13">
        <f t="shared" ref="O4:O52" si="2">E4+J4</f>
        <v>536</v>
      </c>
      <c r="P4" s="15"/>
      <c r="Q4" s="13">
        <f>SUM(L4:P4)</f>
        <v>18888.419999999998</v>
      </c>
    </row>
    <row r="5" spans="1:17" x14ac:dyDescent="0.25">
      <c r="A5" s="4">
        <v>18</v>
      </c>
      <c r="B5" s="17">
        <v>0</v>
      </c>
      <c r="C5" s="17">
        <v>0</v>
      </c>
      <c r="D5" s="17">
        <v>0</v>
      </c>
      <c r="E5" s="17">
        <v>0</v>
      </c>
      <c r="F5" s="15"/>
      <c r="G5" s="13">
        <v>686</v>
      </c>
      <c r="H5" s="13">
        <v>245</v>
      </c>
      <c r="I5" s="13">
        <v>68</v>
      </c>
      <c r="J5" s="13">
        <v>37</v>
      </c>
      <c r="K5" s="15"/>
      <c r="L5" s="13">
        <f t="shared" ref="L5:L52" si="3">B5+G5</f>
        <v>686</v>
      </c>
      <c r="M5" s="13">
        <f t="shared" si="0"/>
        <v>245</v>
      </c>
      <c r="N5" s="13">
        <f t="shared" si="1"/>
        <v>68</v>
      </c>
      <c r="O5" s="13">
        <f t="shared" si="2"/>
        <v>37</v>
      </c>
      <c r="P5" s="15"/>
      <c r="Q5" s="13">
        <f t="shared" ref="Q5:Q52" si="4">SUM(L5:P5)</f>
        <v>1036</v>
      </c>
    </row>
    <row r="6" spans="1:17" x14ac:dyDescent="0.25">
      <c r="A6" s="4">
        <v>19</v>
      </c>
      <c r="B6" s="17">
        <v>0</v>
      </c>
      <c r="C6" s="17">
        <v>0</v>
      </c>
      <c r="D6" s="17">
        <v>0</v>
      </c>
      <c r="E6" s="17">
        <v>0</v>
      </c>
      <c r="F6" s="15"/>
      <c r="G6" s="13">
        <v>732</v>
      </c>
      <c r="H6" s="13">
        <v>267</v>
      </c>
      <c r="I6" s="13">
        <v>77</v>
      </c>
      <c r="J6" s="13">
        <v>43</v>
      </c>
      <c r="K6" s="15"/>
      <c r="L6" s="13">
        <f t="shared" si="3"/>
        <v>732</v>
      </c>
      <c r="M6" s="13">
        <f t="shared" si="0"/>
        <v>267</v>
      </c>
      <c r="N6" s="13">
        <f t="shared" si="1"/>
        <v>77</v>
      </c>
      <c r="O6" s="13">
        <f t="shared" si="2"/>
        <v>43</v>
      </c>
      <c r="P6" s="15"/>
      <c r="Q6" s="13">
        <f t="shared" si="4"/>
        <v>1119</v>
      </c>
    </row>
    <row r="7" spans="1:17" x14ac:dyDescent="0.25">
      <c r="A7" s="4">
        <v>20</v>
      </c>
      <c r="B7" s="17">
        <v>0</v>
      </c>
      <c r="C7" s="17">
        <v>0</v>
      </c>
      <c r="D7" s="17">
        <v>0</v>
      </c>
      <c r="E7" s="17">
        <v>0</v>
      </c>
      <c r="F7" s="15"/>
      <c r="G7" s="13">
        <v>785</v>
      </c>
      <c r="H7" s="13">
        <v>248</v>
      </c>
      <c r="I7" s="13">
        <v>73</v>
      </c>
      <c r="J7" s="13">
        <v>46</v>
      </c>
      <c r="K7" s="15"/>
      <c r="L7" s="13">
        <f t="shared" si="3"/>
        <v>785</v>
      </c>
      <c r="M7" s="13">
        <f t="shared" si="0"/>
        <v>248</v>
      </c>
      <c r="N7" s="13">
        <f t="shared" si="1"/>
        <v>73</v>
      </c>
      <c r="O7" s="13">
        <f t="shared" si="2"/>
        <v>46</v>
      </c>
      <c r="P7" s="15"/>
      <c r="Q7" s="13">
        <f t="shared" si="4"/>
        <v>1152</v>
      </c>
    </row>
    <row r="8" spans="1:17" x14ac:dyDescent="0.25">
      <c r="A8" s="4">
        <v>21</v>
      </c>
      <c r="B8" s="17">
        <v>1</v>
      </c>
      <c r="C8" s="17">
        <v>0</v>
      </c>
      <c r="D8" s="17">
        <v>0</v>
      </c>
      <c r="E8" s="17">
        <v>0</v>
      </c>
      <c r="F8" s="15"/>
      <c r="G8" s="13">
        <v>782</v>
      </c>
      <c r="H8" s="13">
        <v>278</v>
      </c>
      <c r="I8" s="13">
        <v>66</v>
      </c>
      <c r="J8" s="13">
        <v>39</v>
      </c>
      <c r="K8" s="15"/>
      <c r="L8" s="13">
        <f t="shared" si="3"/>
        <v>783</v>
      </c>
      <c r="M8" s="13">
        <f t="shared" si="0"/>
        <v>278</v>
      </c>
      <c r="N8" s="13">
        <f t="shared" si="1"/>
        <v>66</v>
      </c>
      <c r="O8" s="13">
        <f t="shared" si="2"/>
        <v>39</v>
      </c>
      <c r="P8" s="15"/>
      <c r="Q8" s="13">
        <f t="shared" si="4"/>
        <v>1166</v>
      </c>
    </row>
    <row r="9" spans="1:17" x14ac:dyDescent="0.25">
      <c r="A9" s="4">
        <v>22</v>
      </c>
      <c r="B9" s="17">
        <v>1</v>
      </c>
      <c r="C9" s="17">
        <v>0</v>
      </c>
      <c r="D9" s="17">
        <v>0</v>
      </c>
      <c r="E9" s="17">
        <v>1</v>
      </c>
      <c r="F9" s="15"/>
      <c r="G9" s="13">
        <v>806</v>
      </c>
      <c r="H9" s="13">
        <v>259</v>
      </c>
      <c r="I9" s="13">
        <v>57</v>
      </c>
      <c r="J9" s="13">
        <v>35</v>
      </c>
      <c r="K9" s="15"/>
      <c r="L9" s="13">
        <f t="shared" si="3"/>
        <v>807</v>
      </c>
      <c r="M9" s="13">
        <f t="shared" si="0"/>
        <v>259</v>
      </c>
      <c r="N9" s="13">
        <f t="shared" si="1"/>
        <v>57</v>
      </c>
      <c r="O9" s="13">
        <f t="shared" si="2"/>
        <v>36</v>
      </c>
      <c r="P9" s="15"/>
      <c r="Q9" s="13">
        <f t="shared" si="4"/>
        <v>1159</v>
      </c>
    </row>
    <row r="10" spans="1:17" x14ac:dyDescent="0.25">
      <c r="A10" s="4">
        <v>23</v>
      </c>
      <c r="B10" s="17">
        <v>2</v>
      </c>
      <c r="C10" s="17">
        <v>0</v>
      </c>
      <c r="D10" s="17">
        <v>0</v>
      </c>
      <c r="E10" s="17">
        <v>1</v>
      </c>
      <c r="F10" s="15"/>
      <c r="G10" s="13">
        <v>819.97</v>
      </c>
      <c r="H10" s="13">
        <v>289</v>
      </c>
      <c r="I10" s="13">
        <v>83</v>
      </c>
      <c r="J10" s="13">
        <v>45</v>
      </c>
      <c r="K10" s="15"/>
      <c r="L10" s="13">
        <f t="shared" si="3"/>
        <v>821.97</v>
      </c>
      <c r="M10" s="13">
        <f t="shared" si="0"/>
        <v>289</v>
      </c>
      <c r="N10" s="13">
        <f t="shared" si="1"/>
        <v>83</v>
      </c>
      <c r="O10" s="13">
        <f t="shared" si="2"/>
        <v>46</v>
      </c>
      <c r="P10" s="15"/>
      <c r="Q10" s="13">
        <f t="shared" si="4"/>
        <v>1239.97</v>
      </c>
    </row>
    <row r="11" spans="1:17" x14ac:dyDescent="0.25">
      <c r="A11" s="4">
        <v>24</v>
      </c>
      <c r="B11" s="17">
        <v>4</v>
      </c>
      <c r="C11" s="17">
        <v>0</v>
      </c>
      <c r="D11" s="17">
        <v>0</v>
      </c>
      <c r="E11" s="17">
        <v>0</v>
      </c>
      <c r="F11" s="15"/>
      <c r="G11" s="13">
        <v>869</v>
      </c>
      <c r="H11" s="13">
        <v>336.71</v>
      </c>
      <c r="I11" s="13">
        <v>69</v>
      </c>
      <c r="J11" s="13">
        <v>40</v>
      </c>
      <c r="K11" s="15"/>
      <c r="L11" s="13">
        <f t="shared" si="3"/>
        <v>873</v>
      </c>
      <c r="M11" s="13">
        <f t="shared" si="0"/>
        <v>336.71</v>
      </c>
      <c r="N11" s="13">
        <f t="shared" si="1"/>
        <v>69</v>
      </c>
      <c r="O11" s="13">
        <f t="shared" si="2"/>
        <v>40</v>
      </c>
      <c r="P11" s="15"/>
      <c r="Q11" s="13">
        <f t="shared" si="4"/>
        <v>1318.71</v>
      </c>
    </row>
    <row r="12" spans="1:17" x14ac:dyDescent="0.25">
      <c r="A12" s="4">
        <v>25</v>
      </c>
      <c r="B12" s="17">
        <v>1</v>
      </c>
      <c r="C12" s="17">
        <v>1</v>
      </c>
      <c r="D12" s="17">
        <v>0</v>
      </c>
      <c r="E12" s="17">
        <v>0</v>
      </c>
      <c r="F12" s="15"/>
      <c r="G12" s="13">
        <v>955</v>
      </c>
      <c r="H12" s="13">
        <v>357.71</v>
      </c>
      <c r="I12" s="13">
        <v>90</v>
      </c>
      <c r="J12" s="13">
        <v>46</v>
      </c>
      <c r="K12" s="15"/>
      <c r="L12" s="13">
        <f t="shared" si="3"/>
        <v>956</v>
      </c>
      <c r="M12" s="13">
        <f t="shared" si="0"/>
        <v>358.71</v>
      </c>
      <c r="N12" s="13">
        <f t="shared" si="1"/>
        <v>90</v>
      </c>
      <c r="O12" s="13">
        <f t="shared" si="2"/>
        <v>46</v>
      </c>
      <c r="P12" s="15"/>
      <c r="Q12" s="13">
        <f t="shared" si="4"/>
        <v>1450.71</v>
      </c>
    </row>
    <row r="13" spans="1:17" x14ac:dyDescent="0.25">
      <c r="A13" s="4">
        <v>26</v>
      </c>
      <c r="B13" s="17">
        <v>2</v>
      </c>
      <c r="C13" s="17">
        <v>0</v>
      </c>
      <c r="D13" s="17">
        <v>1</v>
      </c>
      <c r="E13" s="17">
        <v>0</v>
      </c>
      <c r="F13" s="15"/>
      <c r="G13" s="13">
        <v>992</v>
      </c>
      <c r="H13" s="13">
        <v>344</v>
      </c>
      <c r="I13" s="13">
        <v>94</v>
      </c>
      <c r="J13" s="13">
        <v>49</v>
      </c>
      <c r="K13" s="15"/>
      <c r="L13" s="13">
        <f t="shared" si="3"/>
        <v>994</v>
      </c>
      <c r="M13" s="13">
        <f t="shared" si="0"/>
        <v>344</v>
      </c>
      <c r="N13" s="13">
        <f t="shared" si="1"/>
        <v>95</v>
      </c>
      <c r="O13" s="13">
        <f t="shared" si="2"/>
        <v>49</v>
      </c>
      <c r="P13" s="15"/>
      <c r="Q13" s="13">
        <f t="shared" si="4"/>
        <v>1482</v>
      </c>
    </row>
    <row r="14" spans="1:17" x14ac:dyDescent="0.25">
      <c r="A14" s="4">
        <v>27</v>
      </c>
      <c r="B14" s="17">
        <v>0</v>
      </c>
      <c r="C14" s="17">
        <v>0</v>
      </c>
      <c r="D14" s="17">
        <v>1</v>
      </c>
      <c r="E14" s="17">
        <v>0</v>
      </c>
      <c r="F14" s="15"/>
      <c r="G14" s="13">
        <v>1065</v>
      </c>
      <c r="H14" s="13">
        <v>404</v>
      </c>
      <c r="I14" s="13">
        <v>77</v>
      </c>
      <c r="J14" s="13">
        <v>38</v>
      </c>
      <c r="K14" s="15"/>
      <c r="L14" s="13">
        <f t="shared" si="3"/>
        <v>1065</v>
      </c>
      <c r="M14" s="13">
        <f t="shared" si="0"/>
        <v>404</v>
      </c>
      <c r="N14" s="13">
        <f t="shared" si="1"/>
        <v>78</v>
      </c>
      <c r="O14" s="13">
        <f t="shared" si="2"/>
        <v>38</v>
      </c>
      <c r="P14" s="15"/>
      <c r="Q14" s="13">
        <f t="shared" si="4"/>
        <v>1585</v>
      </c>
    </row>
    <row r="15" spans="1:17" x14ac:dyDescent="0.25">
      <c r="A15" s="4">
        <v>28</v>
      </c>
      <c r="B15" s="17">
        <v>3</v>
      </c>
      <c r="C15" s="17">
        <v>0</v>
      </c>
      <c r="D15" s="17">
        <v>0</v>
      </c>
      <c r="E15" s="17">
        <v>0</v>
      </c>
      <c r="F15" s="15"/>
      <c r="G15" s="13">
        <v>1116</v>
      </c>
      <c r="H15" s="13">
        <v>404.71</v>
      </c>
      <c r="I15" s="13">
        <v>90</v>
      </c>
      <c r="J15" s="13">
        <v>28.55</v>
      </c>
      <c r="K15" s="15"/>
      <c r="L15" s="13">
        <f t="shared" si="3"/>
        <v>1119</v>
      </c>
      <c r="M15" s="13">
        <f t="shared" si="0"/>
        <v>404.71</v>
      </c>
      <c r="N15" s="13">
        <f t="shared" si="1"/>
        <v>90</v>
      </c>
      <c r="O15" s="13">
        <f t="shared" si="2"/>
        <v>28.55</v>
      </c>
      <c r="P15" s="15"/>
      <c r="Q15" s="13">
        <f t="shared" si="4"/>
        <v>1642.26</v>
      </c>
    </row>
    <row r="16" spans="1:17" x14ac:dyDescent="0.25">
      <c r="A16" s="4">
        <v>29</v>
      </c>
      <c r="B16" s="17">
        <v>3</v>
      </c>
      <c r="C16" s="17">
        <v>1</v>
      </c>
      <c r="D16" s="17">
        <v>0</v>
      </c>
      <c r="E16" s="17">
        <v>0</v>
      </c>
      <c r="F16" s="15"/>
      <c r="G16" s="13">
        <v>1128</v>
      </c>
      <c r="H16" s="13">
        <v>409</v>
      </c>
      <c r="I16" s="13">
        <v>86</v>
      </c>
      <c r="J16" s="13">
        <v>43</v>
      </c>
      <c r="K16" s="15"/>
      <c r="L16" s="13">
        <f t="shared" si="3"/>
        <v>1131</v>
      </c>
      <c r="M16" s="13">
        <f t="shared" si="0"/>
        <v>410</v>
      </c>
      <c r="N16" s="13">
        <f t="shared" si="1"/>
        <v>86</v>
      </c>
      <c r="O16" s="13">
        <f t="shared" si="2"/>
        <v>43</v>
      </c>
      <c r="P16" s="15"/>
      <c r="Q16" s="13">
        <f t="shared" si="4"/>
        <v>1670</v>
      </c>
    </row>
    <row r="17" spans="1:17" x14ac:dyDescent="0.25">
      <c r="A17" s="4">
        <v>30</v>
      </c>
      <c r="B17" s="17">
        <v>2</v>
      </c>
      <c r="C17" s="17">
        <v>0</v>
      </c>
      <c r="D17" s="17">
        <v>0</v>
      </c>
      <c r="E17" s="17">
        <v>0</v>
      </c>
      <c r="F17" s="15"/>
      <c r="G17" s="13">
        <v>1193</v>
      </c>
      <c r="H17" s="13">
        <v>412</v>
      </c>
      <c r="I17" s="13">
        <v>101</v>
      </c>
      <c r="J17" s="13">
        <v>37</v>
      </c>
      <c r="K17" s="15"/>
      <c r="L17" s="13">
        <f t="shared" si="3"/>
        <v>1195</v>
      </c>
      <c r="M17" s="13">
        <f t="shared" si="0"/>
        <v>412</v>
      </c>
      <c r="N17" s="13">
        <f t="shared" si="1"/>
        <v>101</v>
      </c>
      <c r="O17" s="13">
        <f t="shared" si="2"/>
        <v>37</v>
      </c>
      <c r="P17" s="15"/>
      <c r="Q17" s="13">
        <f t="shared" si="4"/>
        <v>1745</v>
      </c>
    </row>
    <row r="18" spans="1:17" x14ac:dyDescent="0.25">
      <c r="A18" s="4">
        <v>31</v>
      </c>
      <c r="B18" s="17">
        <v>0</v>
      </c>
      <c r="C18" s="17">
        <v>1</v>
      </c>
      <c r="D18" s="17">
        <v>0</v>
      </c>
      <c r="E18" s="17">
        <v>0</v>
      </c>
      <c r="F18" s="15"/>
      <c r="G18" s="13">
        <v>1207</v>
      </c>
      <c r="H18" s="13">
        <v>436</v>
      </c>
      <c r="I18" s="13">
        <v>85</v>
      </c>
      <c r="J18" s="13">
        <v>38</v>
      </c>
      <c r="K18" s="15"/>
      <c r="L18" s="13">
        <f t="shared" si="3"/>
        <v>1207</v>
      </c>
      <c r="M18" s="13">
        <f t="shared" si="0"/>
        <v>437</v>
      </c>
      <c r="N18" s="13">
        <f t="shared" si="1"/>
        <v>85</v>
      </c>
      <c r="O18" s="13">
        <f t="shared" si="2"/>
        <v>38</v>
      </c>
      <c r="P18" s="15"/>
      <c r="Q18" s="13">
        <f t="shared" si="4"/>
        <v>1767</v>
      </c>
    </row>
    <row r="19" spans="1:17" x14ac:dyDescent="0.25">
      <c r="A19" s="4">
        <v>32</v>
      </c>
      <c r="B19" s="17">
        <v>3</v>
      </c>
      <c r="C19" s="17">
        <v>0</v>
      </c>
      <c r="D19" s="17">
        <v>0</v>
      </c>
      <c r="E19" s="17">
        <v>0</v>
      </c>
      <c r="F19" s="15"/>
      <c r="G19" s="13">
        <v>1196.97</v>
      </c>
      <c r="H19" s="13">
        <v>429</v>
      </c>
      <c r="I19" s="13">
        <v>111</v>
      </c>
      <c r="J19" s="13">
        <v>42</v>
      </c>
      <c r="K19" s="15"/>
      <c r="L19" s="13">
        <f t="shared" si="3"/>
        <v>1199.97</v>
      </c>
      <c r="M19" s="13">
        <f t="shared" si="0"/>
        <v>429</v>
      </c>
      <c r="N19" s="13">
        <f t="shared" si="1"/>
        <v>111</v>
      </c>
      <c r="O19" s="13">
        <f t="shared" si="2"/>
        <v>42</v>
      </c>
      <c r="P19" s="15"/>
      <c r="Q19" s="13">
        <f t="shared" si="4"/>
        <v>1781.97</v>
      </c>
    </row>
    <row r="20" spans="1:17" x14ac:dyDescent="0.25">
      <c r="A20" s="4">
        <v>33</v>
      </c>
      <c r="B20" s="17">
        <v>3</v>
      </c>
      <c r="C20" s="17">
        <v>1</v>
      </c>
      <c r="D20" s="17">
        <v>0</v>
      </c>
      <c r="E20" s="17">
        <v>0</v>
      </c>
      <c r="F20" s="15"/>
      <c r="G20" s="13">
        <v>1197</v>
      </c>
      <c r="H20" s="13">
        <v>448</v>
      </c>
      <c r="I20" s="13">
        <v>97</v>
      </c>
      <c r="J20" s="13">
        <v>39</v>
      </c>
      <c r="K20" s="15"/>
      <c r="L20" s="13">
        <f t="shared" si="3"/>
        <v>1200</v>
      </c>
      <c r="M20" s="13">
        <f t="shared" si="0"/>
        <v>449</v>
      </c>
      <c r="N20" s="13">
        <f t="shared" si="1"/>
        <v>97</v>
      </c>
      <c r="O20" s="13">
        <f t="shared" si="2"/>
        <v>39</v>
      </c>
      <c r="P20" s="15"/>
      <c r="Q20" s="13">
        <f t="shared" si="4"/>
        <v>1785</v>
      </c>
    </row>
    <row r="21" spans="1:17" x14ac:dyDescent="0.25">
      <c r="A21" s="4">
        <v>34</v>
      </c>
      <c r="B21" s="17">
        <v>0</v>
      </c>
      <c r="C21" s="17">
        <v>1</v>
      </c>
      <c r="D21" s="17">
        <v>0</v>
      </c>
      <c r="E21" s="17">
        <v>0</v>
      </c>
      <c r="F21" s="15"/>
      <c r="G21" s="13">
        <v>1188</v>
      </c>
      <c r="H21" s="13">
        <v>456.42</v>
      </c>
      <c r="I21" s="13">
        <v>104</v>
      </c>
      <c r="J21" s="13">
        <v>42</v>
      </c>
      <c r="K21" s="15"/>
      <c r="L21" s="13">
        <f t="shared" si="3"/>
        <v>1188</v>
      </c>
      <c r="M21" s="13">
        <f t="shared" si="0"/>
        <v>457.42</v>
      </c>
      <c r="N21" s="13">
        <f t="shared" si="1"/>
        <v>104</v>
      </c>
      <c r="O21" s="13">
        <f t="shared" si="2"/>
        <v>42</v>
      </c>
      <c r="P21" s="15"/>
      <c r="Q21" s="13">
        <f t="shared" si="4"/>
        <v>1791.42</v>
      </c>
    </row>
    <row r="22" spans="1:17" x14ac:dyDescent="0.25">
      <c r="A22" s="4">
        <v>35</v>
      </c>
      <c r="B22" s="17">
        <v>0</v>
      </c>
      <c r="C22" s="17">
        <v>0</v>
      </c>
      <c r="D22" s="17">
        <v>0</v>
      </c>
      <c r="E22" s="17">
        <v>1</v>
      </c>
      <c r="F22" s="15"/>
      <c r="G22" s="13">
        <v>1260</v>
      </c>
      <c r="H22" s="13">
        <v>462</v>
      </c>
      <c r="I22" s="13">
        <v>93</v>
      </c>
      <c r="J22" s="13">
        <v>35</v>
      </c>
      <c r="K22" s="15"/>
      <c r="L22" s="13">
        <f t="shared" si="3"/>
        <v>1260</v>
      </c>
      <c r="M22" s="13">
        <f t="shared" si="0"/>
        <v>462</v>
      </c>
      <c r="N22" s="13">
        <f t="shared" si="1"/>
        <v>93</v>
      </c>
      <c r="O22" s="13">
        <f t="shared" si="2"/>
        <v>36</v>
      </c>
      <c r="P22" s="15"/>
      <c r="Q22" s="13">
        <f t="shared" si="4"/>
        <v>1851</v>
      </c>
    </row>
    <row r="23" spans="1:17" x14ac:dyDescent="0.25">
      <c r="A23" s="4">
        <v>36</v>
      </c>
      <c r="B23" s="17">
        <v>0</v>
      </c>
      <c r="C23" s="17">
        <v>0</v>
      </c>
      <c r="D23" s="17">
        <v>0</v>
      </c>
      <c r="E23" s="17">
        <v>0</v>
      </c>
      <c r="F23" s="15"/>
      <c r="G23" s="13">
        <v>1203</v>
      </c>
      <c r="H23" s="13">
        <v>444</v>
      </c>
      <c r="I23" s="13">
        <v>106</v>
      </c>
      <c r="J23" s="13">
        <v>39</v>
      </c>
      <c r="K23" s="15"/>
      <c r="L23" s="13">
        <f t="shared" si="3"/>
        <v>1203</v>
      </c>
      <c r="M23" s="13">
        <f t="shared" si="0"/>
        <v>444</v>
      </c>
      <c r="N23" s="13">
        <f t="shared" si="1"/>
        <v>106</v>
      </c>
      <c r="O23" s="13">
        <f t="shared" si="2"/>
        <v>39</v>
      </c>
      <c r="P23" s="15"/>
      <c r="Q23" s="13">
        <f t="shared" si="4"/>
        <v>1792</v>
      </c>
    </row>
    <row r="24" spans="1:17" x14ac:dyDescent="0.25">
      <c r="A24" s="4">
        <v>37</v>
      </c>
      <c r="B24" s="17">
        <v>0</v>
      </c>
      <c r="C24" s="17">
        <v>0</v>
      </c>
      <c r="D24" s="17">
        <v>0</v>
      </c>
      <c r="E24" s="17">
        <v>0</v>
      </c>
      <c r="F24" s="15"/>
      <c r="G24" s="13">
        <v>1177</v>
      </c>
      <c r="H24" s="13">
        <v>436</v>
      </c>
      <c r="I24" s="13">
        <v>102</v>
      </c>
      <c r="J24" s="13">
        <v>46.55</v>
      </c>
      <c r="K24" s="15"/>
      <c r="L24" s="13">
        <f t="shared" si="3"/>
        <v>1177</v>
      </c>
      <c r="M24" s="13">
        <f t="shared" si="0"/>
        <v>436</v>
      </c>
      <c r="N24" s="13">
        <f t="shared" si="1"/>
        <v>102</v>
      </c>
      <c r="O24" s="13">
        <f t="shared" si="2"/>
        <v>46.55</v>
      </c>
      <c r="P24" s="15"/>
      <c r="Q24" s="13">
        <f t="shared" si="4"/>
        <v>1761.55</v>
      </c>
    </row>
    <row r="25" spans="1:17" x14ac:dyDescent="0.25">
      <c r="A25" s="4">
        <v>38</v>
      </c>
      <c r="B25" s="17">
        <v>1</v>
      </c>
      <c r="C25" s="17">
        <v>0</v>
      </c>
      <c r="D25" s="17">
        <v>0</v>
      </c>
      <c r="E25" s="17">
        <v>0</v>
      </c>
      <c r="F25" s="15"/>
      <c r="G25" s="13">
        <v>1218</v>
      </c>
      <c r="H25" s="13">
        <v>424.71</v>
      </c>
      <c r="I25" s="13">
        <v>110</v>
      </c>
      <c r="J25" s="13">
        <v>44</v>
      </c>
      <c r="K25" s="15"/>
      <c r="L25" s="13">
        <f t="shared" si="3"/>
        <v>1219</v>
      </c>
      <c r="M25" s="13">
        <f t="shared" si="0"/>
        <v>424.71</v>
      </c>
      <c r="N25" s="13">
        <f t="shared" si="1"/>
        <v>110</v>
      </c>
      <c r="O25" s="13">
        <f t="shared" si="2"/>
        <v>44</v>
      </c>
      <c r="P25" s="15"/>
      <c r="Q25" s="13">
        <f t="shared" si="4"/>
        <v>1797.71</v>
      </c>
    </row>
    <row r="26" spans="1:17" x14ac:dyDescent="0.25">
      <c r="A26" s="4">
        <v>39</v>
      </c>
      <c r="B26" s="17">
        <v>3</v>
      </c>
      <c r="C26" s="17">
        <v>0</v>
      </c>
      <c r="D26" s="17">
        <v>0</v>
      </c>
      <c r="E26" s="17">
        <v>0</v>
      </c>
      <c r="F26" s="15"/>
      <c r="G26" s="13">
        <v>1095</v>
      </c>
      <c r="H26" s="13">
        <v>378.71</v>
      </c>
      <c r="I26" s="13">
        <v>105</v>
      </c>
      <c r="J26" s="13">
        <v>44</v>
      </c>
      <c r="K26" s="15"/>
      <c r="L26" s="13">
        <f t="shared" si="3"/>
        <v>1098</v>
      </c>
      <c r="M26" s="13">
        <f t="shared" si="0"/>
        <v>378.71</v>
      </c>
      <c r="N26" s="13">
        <f t="shared" si="1"/>
        <v>105</v>
      </c>
      <c r="O26" s="13">
        <f t="shared" si="2"/>
        <v>44</v>
      </c>
      <c r="P26" s="15"/>
      <c r="Q26" s="13">
        <f t="shared" si="4"/>
        <v>1625.71</v>
      </c>
    </row>
    <row r="27" spans="1:17" x14ac:dyDescent="0.25">
      <c r="A27" s="4">
        <v>40</v>
      </c>
      <c r="B27" s="17">
        <v>2</v>
      </c>
      <c r="C27" s="17">
        <v>0</v>
      </c>
      <c r="D27" s="17">
        <v>0</v>
      </c>
      <c r="E27" s="17">
        <v>0</v>
      </c>
      <c r="F27" s="15"/>
      <c r="G27" s="13">
        <v>1122</v>
      </c>
      <c r="H27" s="13">
        <v>360</v>
      </c>
      <c r="I27" s="13">
        <v>101</v>
      </c>
      <c r="J27" s="13">
        <v>35</v>
      </c>
      <c r="K27" s="15"/>
      <c r="L27" s="13">
        <f t="shared" si="3"/>
        <v>1124</v>
      </c>
      <c r="M27" s="13">
        <f t="shared" si="0"/>
        <v>360</v>
      </c>
      <c r="N27" s="13">
        <f t="shared" si="1"/>
        <v>101</v>
      </c>
      <c r="O27" s="13">
        <f t="shared" si="2"/>
        <v>35</v>
      </c>
      <c r="P27" s="15"/>
      <c r="Q27" s="13">
        <f t="shared" si="4"/>
        <v>1620</v>
      </c>
    </row>
    <row r="28" spans="1:17" x14ac:dyDescent="0.25">
      <c r="A28" s="4">
        <v>41</v>
      </c>
      <c r="B28" s="17">
        <v>2</v>
      </c>
      <c r="C28" s="17">
        <v>0</v>
      </c>
      <c r="D28" s="17">
        <v>0</v>
      </c>
      <c r="E28" s="17">
        <v>0</v>
      </c>
      <c r="F28" s="15"/>
      <c r="G28" s="13">
        <v>1120</v>
      </c>
      <c r="H28" s="13">
        <v>419.71</v>
      </c>
      <c r="I28" s="13">
        <v>90</v>
      </c>
      <c r="J28" s="13">
        <v>32</v>
      </c>
      <c r="K28" s="15"/>
      <c r="L28" s="13">
        <f t="shared" si="3"/>
        <v>1122</v>
      </c>
      <c r="M28" s="13">
        <f t="shared" si="0"/>
        <v>419.71</v>
      </c>
      <c r="N28" s="13">
        <f t="shared" si="1"/>
        <v>90</v>
      </c>
      <c r="O28" s="13">
        <f t="shared" si="2"/>
        <v>32</v>
      </c>
      <c r="P28" s="15"/>
      <c r="Q28" s="13">
        <f t="shared" si="4"/>
        <v>1663.71</v>
      </c>
    </row>
    <row r="29" spans="1:17" x14ac:dyDescent="0.25">
      <c r="A29" s="4">
        <v>42</v>
      </c>
      <c r="B29" s="17">
        <v>1</v>
      </c>
      <c r="C29" s="17">
        <v>3</v>
      </c>
      <c r="D29" s="17">
        <v>0</v>
      </c>
      <c r="E29" s="17">
        <v>0</v>
      </c>
      <c r="F29" s="15"/>
      <c r="G29" s="13">
        <v>1102</v>
      </c>
      <c r="H29" s="13">
        <v>368.71</v>
      </c>
      <c r="I29" s="13">
        <v>94</v>
      </c>
      <c r="J29" s="13">
        <v>44.55</v>
      </c>
      <c r="K29" s="15"/>
      <c r="L29" s="13">
        <f t="shared" si="3"/>
        <v>1103</v>
      </c>
      <c r="M29" s="13">
        <f t="shared" si="0"/>
        <v>371.71</v>
      </c>
      <c r="N29" s="13">
        <f t="shared" si="1"/>
        <v>94</v>
      </c>
      <c r="O29" s="13">
        <f t="shared" si="2"/>
        <v>44.55</v>
      </c>
      <c r="P29" s="15"/>
      <c r="Q29" s="13">
        <f t="shared" si="4"/>
        <v>1613.26</v>
      </c>
    </row>
    <row r="30" spans="1:17" x14ac:dyDescent="0.25">
      <c r="A30" s="4">
        <v>43</v>
      </c>
      <c r="B30" s="17">
        <v>1</v>
      </c>
      <c r="C30" s="17">
        <v>0</v>
      </c>
      <c r="D30" s="17">
        <v>0</v>
      </c>
      <c r="E30" s="17">
        <v>0</v>
      </c>
      <c r="F30" s="15"/>
      <c r="G30" s="13">
        <v>1142</v>
      </c>
      <c r="H30" s="13">
        <v>361.71</v>
      </c>
      <c r="I30" s="13">
        <v>80</v>
      </c>
      <c r="J30" s="13">
        <v>41</v>
      </c>
      <c r="K30" s="15"/>
      <c r="L30" s="13">
        <f t="shared" si="3"/>
        <v>1143</v>
      </c>
      <c r="M30" s="13">
        <f t="shared" si="0"/>
        <v>361.71</v>
      </c>
      <c r="N30" s="13">
        <f t="shared" si="1"/>
        <v>80</v>
      </c>
      <c r="O30" s="13">
        <f t="shared" si="2"/>
        <v>41</v>
      </c>
      <c r="P30" s="15"/>
      <c r="Q30" s="13">
        <f t="shared" si="4"/>
        <v>1625.71</v>
      </c>
    </row>
    <row r="31" spans="1:17" x14ac:dyDescent="0.25">
      <c r="A31" s="4">
        <v>44</v>
      </c>
      <c r="B31" s="17">
        <v>1</v>
      </c>
      <c r="C31" s="17">
        <v>0</v>
      </c>
      <c r="D31" s="17">
        <v>0</v>
      </c>
      <c r="E31" s="17">
        <v>0</v>
      </c>
      <c r="F31" s="15"/>
      <c r="G31" s="13">
        <v>1143</v>
      </c>
      <c r="H31" s="13">
        <v>368</v>
      </c>
      <c r="I31" s="13">
        <v>92</v>
      </c>
      <c r="J31" s="13">
        <v>44</v>
      </c>
      <c r="K31" s="15"/>
      <c r="L31" s="13">
        <f t="shared" si="3"/>
        <v>1144</v>
      </c>
      <c r="M31" s="13">
        <f t="shared" si="0"/>
        <v>368</v>
      </c>
      <c r="N31" s="13">
        <f t="shared" si="1"/>
        <v>92</v>
      </c>
      <c r="O31" s="13">
        <f t="shared" si="2"/>
        <v>44</v>
      </c>
      <c r="P31" s="15"/>
      <c r="Q31" s="13">
        <f t="shared" si="4"/>
        <v>1648</v>
      </c>
    </row>
    <row r="32" spans="1:17" x14ac:dyDescent="0.25">
      <c r="A32" s="4">
        <v>45</v>
      </c>
      <c r="B32" s="17">
        <v>0</v>
      </c>
      <c r="C32" s="17">
        <v>0</v>
      </c>
      <c r="D32" s="17">
        <v>0</v>
      </c>
      <c r="E32" s="17">
        <v>0</v>
      </c>
      <c r="F32" s="15"/>
      <c r="G32" s="13">
        <v>1202</v>
      </c>
      <c r="H32" s="13">
        <v>409</v>
      </c>
      <c r="I32" s="13">
        <v>99</v>
      </c>
      <c r="J32" s="13">
        <v>46</v>
      </c>
      <c r="K32" s="15"/>
      <c r="L32" s="13">
        <f t="shared" si="3"/>
        <v>1202</v>
      </c>
      <c r="M32" s="13">
        <f t="shared" si="0"/>
        <v>409</v>
      </c>
      <c r="N32" s="13">
        <f t="shared" si="1"/>
        <v>99</v>
      </c>
      <c r="O32" s="13">
        <f t="shared" si="2"/>
        <v>46</v>
      </c>
      <c r="P32" s="15"/>
      <c r="Q32" s="13">
        <f t="shared" si="4"/>
        <v>1756</v>
      </c>
    </row>
    <row r="33" spans="1:17" x14ac:dyDescent="0.25">
      <c r="A33" s="4">
        <v>46</v>
      </c>
      <c r="B33" s="17">
        <v>1</v>
      </c>
      <c r="C33" s="17">
        <v>0</v>
      </c>
      <c r="D33" s="17">
        <v>0</v>
      </c>
      <c r="E33" s="17">
        <v>0</v>
      </c>
      <c r="F33" s="15"/>
      <c r="G33" s="13">
        <v>1184</v>
      </c>
      <c r="H33" s="13">
        <v>425</v>
      </c>
      <c r="I33" s="13">
        <v>108</v>
      </c>
      <c r="J33" s="13">
        <v>53</v>
      </c>
      <c r="K33" s="15"/>
      <c r="L33" s="13">
        <f t="shared" si="3"/>
        <v>1185</v>
      </c>
      <c r="M33" s="13">
        <f t="shared" si="0"/>
        <v>425</v>
      </c>
      <c r="N33" s="13">
        <f t="shared" si="1"/>
        <v>108</v>
      </c>
      <c r="O33" s="13">
        <f t="shared" si="2"/>
        <v>53</v>
      </c>
      <c r="P33" s="15"/>
      <c r="Q33" s="13">
        <f t="shared" si="4"/>
        <v>1771</v>
      </c>
    </row>
    <row r="34" spans="1:17" x14ac:dyDescent="0.25">
      <c r="A34" s="4">
        <v>47</v>
      </c>
      <c r="B34" s="17">
        <v>2</v>
      </c>
      <c r="C34" s="17">
        <v>0</v>
      </c>
      <c r="D34" s="17">
        <v>0</v>
      </c>
      <c r="E34" s="17">
        <v>0</v>
      </c>
      <c r="F34" s="15"/>
      <c r="G34" s="13">
        <v>1067</v>
      </c>
      <c r="H34" s="13">
        <v>393</v>
      </c>
      <c r="I34" s="13">
        <v>100</v>
      </c>
      <c r="J34" s="13">
        <v>50</v>
      </c>
      <c r="K34" s="15"/>
      <c r="L34" s="13">
        <f t="shared" si="3"/>
        <v>1069</v>
      </c>
      <c r="M34" s="13">
        <f t="shared" si="0"/>
        <v>393</v>
      </c>
      <c r="N34" s="13">
        <f t="shared" si="1"/>
        <v>100</v>
      </c>
      <c r="O34" s="13">
        <f t="shared" si="2"/>
        <v>50</v>
      </c>
      <c r="P34" s="15"/>
      <c r="Q34" s="13">
        <f t="shared" si="4"/>
        <v>1612</v>
      </c>
    </row>
    <row r="35" spans="1:17" x14ac:dyDescent="0.25">
      <c r="A35" s="4">
        <v>48</v>
      </c>
      <c r="B35" s="17">
        <v>1</v>
      </c>
      <c r="C35" s="17">
        <v>0</v>
      </c>
      <c r="D35" s="17">
        <v>0</v>
      </c>
      <c r="E35" s="17">
        <v>0</v>
      </c>
      <c r="F35" s="15"/>
      <c r="G35" s="13">
        <v>1022</v>
      </c>
      <c r="H35" s="13">
        <v>393</v>
      </c>
      <c r="I35" s="13">
        <v>99</v>
      </c>
      <c r="J35" s="13">
        <v>41</v>
      </c>
      <c r="K35" s="15"/>
      <c r="L35" s="13">
        <f t="shared" si="3"/>
        <v>1023</v>
      </c>
      <c r="M35" s="13">
        <f t="shared" si="0"/>
        <v>393</v>
      </c>
      <c r="N35" s="13">
        <f t="shared" si="1"/>
        <v>99</v>
      </c>
      <c r="O35" s="13">
        <f t="shared" si="2"/>
        <v>41</v>
      </c>
      <c r="P35" s="15"/>
      <c r="Q35" s="13">
        <f t="shared" si="4"/>
        <v>1556</v>
      </c>
    </row>
    <row r="36" spans="1:17" x14ac:dyDescent="0.25">
      <c r="A36" s="4">
        <v>49</v>
      </c>
      <c r="B36" s="17">
        <v>0</v>
      </c>
      <c r="C36" s="17">
        <v>0</v>
      </c>
      <c r="D36" s="17">
        <v>0</v>
      </c>
      <c r="E36" s="17">
        <v>0</v>
      </c>
      <c r="F36" s="15"/>
      <c r="G36" s="13">
        <v>1031</v>
      </c>
      <c r="H36" s="13">
        <v>386</v>
      </c>
      <c r="I36" s="13">
        <v>108</v>
      </c>
      <c r="J36" s="13">
        <v>46</v>
      </c>
      <c r="K36" s="15"/>
      <c r="L36" s="13">
        <f t="shared" si="3"/>
        <v>1031</v>
      </c>
      <c r="M36" s="13">
        <f t="shared" si="0"/>
        <v>386</v>
      </c>
      <c r="N36" s="13">
        <f t="shared" si="1"/>
        <v>108</v>
      </c>
      <c r="O36" s="13">
        <f t="shared" si="2"/>
        <v>46</v>
      </c>
      <c r="P36" s="15"/>
      <c r="Q36" s="13">
        <f t="shared" si="4"/>
        <v>1571</v>
      </c>
    </row>
    <row r="37" spans="1:17" x14ac:dyDescent="0.25">
      <c r="A37" s="4">
        <v>50</v>
      </c>
      <c r="B37" s="17">
        <v>0</v>
      </c>
      <c r="C37" s="17">
        <v>0</v>
      </c>
      <c r="D37" s="17">
        <v>0</v>
      </c>
      <c r="E37" s="17">
        <v>0</v>
      </c>
      <c r="F37" s="15"/>
      <c r="G37" s="13">
        <v>981</v>
      </c>
      <c r="H37" s="13">
        <v>381</v>
      </c>
      <c r="I37" s="13">
        <v>91</v>
      </c>
      <c r="J37" s="13">
        <v>56</v>
      </c>
      <c r="K37" s="15"/>
      <c r="L37" s="13">
        <f t="shared" si="3"/>
        <v>981</v>
      </c>
      <c r="M37" s="13">
        <f t="shared" si="0"/>
        <v>381</v>
      </c>
      <c r="N37" s="13">
        <f t="shared" si="1"/>
        <v>91</v>
      </c>
      <c r="O37" s="13">
        <f t="shared" si="2"/>
        <v>56</v>
      </c>
      <c r="P37" s="15"/>
      <c r="Q37" s="13">
        <f t="shared" si="4"/>
        <v>1509</v>
      </c>
    </row>
    <row r="38" spans="1:17" x14ac:dyDescent="0.25">
      <c r="A38" s="4">
        <v>51</v>
      </c>
      <c r="B38" s="17">
        <v>0</v>
      </c>
      <c r="C38" s="17">
        <v>0</v>
      </c>
      <c r="D38" s="17">
        <v>0</v>
      </c>
      <c r="E38" s="17">
        <v>0</v>
      </c>
      <c r="F38" s="15"/>
      <c r="G38" s="13">
        <v>995</v>
      </c>
      <c r="H38" s="13">
        <v>402.71</v>
      </c>
      <c r="I38" s="13">
        <v>114</v>
      </c>
      <c r="J38" s="13">
        <v>58</v>
      </c>
      <c r="K38" s="15"/>
      <c r="L38" s="13">
        <f t="shared" si="3"/>
        <v>995</v>
      </c>
      <c r="M38" s="13">
        <f t="shared" si="0"/>
        <v>402.71</v>
      </c>
      <c r="N38" s="13">
        <f t="shared" si="1"/>
        <v>114</v>
      </c>
      <c r="O38" s="13">
        <f t="shared" si="2"/>
        <v>58</v>
      </c>
      <c r="P38" s="15"/>
      <c r="Q38" s="13">
        <f t="shared" si="4"/>
        <v>1569.71</v>
      </c>
    </row>
    <row r="39" spans="1:17" x14ac:dyDescent="0.25">
      <c r="A39" s="4">
        <v>52</v>
      </c>
      <c r="B39" s="17">
        <v>0</v>
      </c>
      <c r="C39" s="17">
        <v>0</v>
      </c>
      <c r="D39" s="17">
        <v>0</v>
      </c>
      <c r="E39" s="17">
        <v>0</v>
      </c>
      <c r="F39" s="15"/>
      <c r="G39" s="13">
        <v>1008</v>
      </c>
      <c r="H39" s="13">
        <v>428</v>
      </c>
      <c r="I39" s="13">
        <v>106</v>
      </c>
      <c r="J39" s="13">
        <v>48</v>
      </c>
      <c r="K39" s="15"/>
      <c r="L39" s="13">
        <f t="shared" si="3"/>
        <v>1008</v>
      </c>
      <c r="M39" s="13">
        <f t="shared" si="0"/>
        <v>428</v>
      </c>
      <c r="N39" s="13">
        <f t="shared" si="1"/>
        <v>106</v>
      </c>
      <c r="O39" s="13">
        <f t="shared" si="2"/>
        <v>48</v>
      </c>
      <c r="P39" s="15"/>
      <c r="Q39" s="13">
        <f t="shared" si="4"/>
        <v>1590</v>
      </c>
    </row>
    <row r="40" spans="1:17" x14ac:dyDescent="0.25">
      <c r="A40" s="4">
        <v>53</v>
      </c>
      <c r="B40" s="17">
        <v>2</v>
      </c>
      <c r="C40" s="17">
        <v>0</v>
      </c>
      <c r="D40" s="17">
        <v>0</v>
      </c>
      <c r="E40" s="17">
        <v>0</v>
      </c>
      <c r="F40" s="15"/>
      <c r="G40" s="13">
        <v>969</v>
      </c>
      <c r="H40" s="13">
        <v>451</v>
      </c>
      <c r="I40" s="13">
        <v>138</v>
      </c>
      <c r="J40" s="13">
        <v>45</v>
      </c>
      <c r="K40" s="15"/>
      <c r="L40" s="13">
        <f t="shared" si="3"/>
        <v>971</v>
      </c>
      <c r="M40" s="13">
        <f t="shared" si="0"/>
        <v>451</v>
      </c>
      <c r="N40" s="13">
        <f t="shared" si="1"/>
        <v>138</v>
      </c>
      <c r="O40" s="13">
        <f t="shared" si="2"/>
        <v>45</v>
      </c>
      <c r="P40" s="15"/>
      <c r="Q40" s="13">
        <f t="shared" si="4"/>
        <v>1605</v>
      </c>
    </row>
    <row r="41" spans="1:17" x14ac:dyDescent="0.25">
      <c r="A41" s="4">
        <v>54</v>
      </c>
      <c r="B41" s="17">
        <v>3</v>
      </c>
      <c r="C41" s="17">
        <v>1</v>
      </c>
      <c r="D41" s="17">
        <v>0</v>
      </c>
      <c r="E41" s="17">
        <v>0</v>
      </c>
      <c r="F41" s="15"/>
      <c r="G41" s="13">
        <v>935</v>
      </c>
      <c r="H41" s="13">
        <v>403.71</v>
      </c>
      <c r="I41" s="13">
        <v>117</v>
      </c>
      <c r="J41" s="13">
        <v>58</v>
      </c>
      <c r="K41" s="15"/>
      <c r="L41" s="13">
        <f t="shared" si="3"/>
        <v>938</v>
      </c>
      <c r="M41" s="13">
        <f t="shared" si="0"/>
        <v>404.71</v>
      </c>
      <c r="N41" s="13">
        <f t="shared" si="1"/>
        <v>117</v>
      </c>
      <c r="O41" s="13">
        <f t="shared" si="2"/>
        <v>58</v>
      </c>
      <c r="P41" s="15"/>
      <c r="Q41" s="13">
        <f t="shared" si="4"/>
        <v>1517.71</v>
      </c>
    </row>
    <row r="42" spans="1:17" x14ac:dyDescent="0.25">
      <c r="A42" s="4">
        <v>55</v>
      </c>
      <c r="B42" s="17">
        <v>0</v>
      </c>
      <c r="C42" s="17">
        <v>0</v>
      </c>
      <c r="D42" s="17">
        <v>0</v>
      </c>
      <c r="E42" s="17">
        <v>0</v>
      </c>
      <c r="F42" s="15"/>
      <c r="G42" s="13">
        <v>936</v>
      </c>
      <c r="H42" s="13">
        <v>427.71</v>
      </c>
      <c r="I42" s="13">
        <v>128</v>
      </c>
      <c r="J42" s="13">
        <v>44</v>
      </c>
      <c r="K42" s="15"/>
      <c r="L42" s="13">
        <f t="shared" si="3"/>
        <v>936</v>
      </c>
      <c r="M42" s="13">
        <f t="shared" si="0"/>
        <v>427.71</v>
      </c>
      <c r="N42" s="13">
        <f t="shared" si="1"/>
        <v>128</v>
      </c>
      <c r="O42" s="13">
        <f t="shared" si="2"/>
        <v>44</v>
      </c>
      <c r="P42" s="15"/>
      <c r="Q42" s="13">
        <f t="shared" si="4"/>
        <v>1535.71</v>
      </c>
    </row>
    <row r="43" spans="1:17" x14ac:dyDescent="0.25">
      <c r="A43" s="4">
        <v>56</v>
      </c>
      <c r="B43" s="17">
        <v>0</v>
      </c>
      <c r="C43" s="17">
        <v>0</v>
      </c>
      <c r="D43" s="17">
        <v>1</v>
      </c>
      <c r="E43" s="17">
        <v>0</v>
      </c>
      <c r="F43" s="15"/>
      <c r="G43" s="13">
        <v>861</v>
      </c>
      <c r="H43" s="13">
        <v>427</v>
      </c>
      <c r="I43" s="13">
        <v>117</v>
      </c>
      <c r="J43" s="13">
        <v>52</v>
      </c>
      <c r="K43" s="15"/>
      <c r="L43" s="13">
        <f t="shared" si="3"/>
        <v>861</v>
      </c>
      <c r="M43" s="13">
        <f t="shared" si="0"/>
        <v>427</v>
      </c>
      <c r="N43" s="13">
        <f t="shared" si="1"/>
        <v>118</v>
      </c>
      <c r="O43" s="13">
        <f t="shared" si="2"/>
        <v>52</v>
      </c>
      <c r="P43" s="15"/>
      <c r="Q43" s="13">
        <f t="shared" si="4"/>
        <v>1458</v>
      </c>
    </row>
    <row r="44" spans="1:17" x14ac:dyDescent="0.25">
      <c r="A44" s="4">
        <v>57</v>
      </c>
      <c r="B44" s="17">
        <v>0</v>
      </c>
      <c r="C44" s="17">
        <v>1</v>
      </c>
      <c r="D44" s="17">
        <v>0</v>
      </c>
      <c r="E44" s="17">
        <v>0</v>
      </c>
      <c r="F44" s="15"/>
      <c r="G44" s="13">
        <v>835</v>
      </c>
      <c r="H44" s="13">
        <v>407</v>
      </c>
      <c r="I44" s="13">
        <v>103</v>
      </c>
      <c r="J44" s="13">
        <v>34</v>
      </c>
      <c r="K44" s="15"/>
      <c r="L44" s="13">
        <f t="shared" si="3"/>
        <v>835</v>
      </c>
      <c r="M44" s="13">
        <f t="shared" si="0"/>
        <v>408</v>
      </c>
      <c r="N44" s="13">
        <f t="shared" si="1"/>
        <v>103</v>
      </c>
      <c r="O44" s="13">
        <f t="shared" si="2"/>
        <v>34</v>
      </c>
      <c r="P44" s="15"/>
      <c r="Q44" s="13">
        <f t="shared" si="4"/>
        <v>1380</v>
      </c>
    </row>
    <row r="45" spans="1:17" x14ac:dyDescent="0.25">
      <c r="A45" s="4">
        <v>58</v>
      </c>
      <c r="B45" s="17">
        <v>0</v>
      </c>
      <c r="C45" s="17">
        <v>0</v>
      </c>
      <c r="D45" s="17">
        <v>0</v>
      </c>
      <c r="E45" s="17">
        <v>0</v>
      </c>
      <c r="F45" s="15"/>
      <c r="G45" s="13">
        <v>757</v>
      </c>
      <c r="H45" s="13">
        <v>392</v>
      </c>
      <c r="I45" s="13">
        <v>130</v>
      </c>
      <c r="J45" s="13">
        <v>37</v>
      </c>
      <c r="K45" s="15"/>
      <c r="L45" s="13">
        <f t="shared" si="3"/>
        <v>757</v>
      </c>
      <c r="M45" s="13">
        <f t="shared" si="0"/>
        <v>392</v>
      </c>
      <c r="N45" s="13">
        <f t="shared" si="1"/>
        <v>130</v>
      </c>
      <c r="O45" s="13">
        <f t="shared" si="2"/>
        <v>37</v>
      </c>
      <c r="P45" s="15"/>
      <c r="Q45" s="13">
        <f t="shared" si="4"/>
        <v>1316</v>
      </c>
    </row>
    <row r="46" spans="1:17" x14ac:dyDescent="0.25">
      <c r="A46" s="4">
        <v>59</v>
      </c>
      <c r="B46" s="17">
        <v>0</v>
      </c>
      <c r="C46" s="17">
        <v>0</v>
      </c>
      <c r="D46" s="17">
        <v>0</v>
      </c>
      <c r="E46" s="17">
        <v>0</v>
      </c>
      <c r="F46" s="15"/>
      <c r="G46" s="13">
        <v>752</v>
      </c>
      <c r="H46" s="13">
        <v>370</v>
      </c>
      <c r="I46" s="13">
        <v>104</v>
      </c>
      <c r="J46" s="13">
        <v>44</v>
      </c>
      <c r="K46" s="15"/>
      <c r="L46" s="13">
        <f t="shared" si="3"/>
        <v>752</v>
      </c>
      <c r="M46" s="13">
        <f t="shared" si="0"/>
        <v>370</v>
      </c>
      <c r="N46" s="13">
        <f t="shared" si="1"/>
        <v>104</v>
      </c>
      <c r="O46" s="13">
        <f t="shared" si="2"/>
        <v>44</v>
      </c>
      <c r="P46" s="15"/>
      <c r="Q46" s="13">
        <f t="shared" si="4"/>
        <v>1270</v>
      </c>
    </row>
    <row r="47" spans="1:17" x14ac:dyDescent="0.25">
      <c r="A47" s="4">
        <v>60</v>
      </c>
      <c r="B47" s="17">
        <v>0</v>
      </c>
      <c r="C47" s="17">
        <v>0</v>
      </c>
      <c r="D47" s="17">
        <v>0</v>
      </c>
      <c r="E47" s="17">
        <v>0</v>
      </c>
      <c r="F47" s="15"/>
      <c r="G47" s="13">
        <v>702</v>
      </c>
      <c r="H47" s="13">
        <v>379</v>
      </c>
      <c r="I47" s="13">
        <v>111</v>
      </c>
      <c r="J47" s="13">
        <v>36</v>
      </c>
      <c r="K47" s="15"/>
      <c r="L47" s="13">
        <f t="shared" si="3"/>
        <v>702</v>
      </c>
      <c r="M47" s="13">
        <f t="shared" si="0"/>
        <v>379</v>
      </c>
      <c r="N47" s="13">
        <f t="shared" si="1"/>
        <v>111</v>
      </c>
      <c r="O47" s="13">
        <f t="shared" si="2"/>
        <v>36</v>
      </c>
      <c r="P47" s="15"/>
      <c r="Q47" s="13">
        <f t="shared" si="4"/>
        <v>1228</v>
      </c>
    </row>
    <row r="48" spans="1:17" x14ac:dyDescent="0.25">
      <c r="A48" s="4">
        <v>61</v>
      </c>
      <c r="B48" s="17">
        <v>0</v>
      </c>
      <c r="C48" s="17">
        <v>2</v>
      </c>
      <c r="D48" s="17">
        <v>0</v>
      </c>
      <c r="E48" s="17">
        <v>0</v>
      </c>
      <c r="F48" s="15"/>
      <c r="G48" s="13">
        <v>621</v>
      </c>
      <c r="H48" s="13">
        <v>346</v>
      </c>
      <c r="I48" s="13">
        <v>106</v>
      </c>
      <c r="J48" s="13">
        <v>38</v>
      </c>
      <c r="K48" s="15"/>
      <c r="L48" s="13">
        <f t="shared" si="3"/>
        <v>621</v>
      </c>
      <c r="M48" s="13">
        <f t="shared" si="0"/>
        <v>348</v>
      </c>
      <c r="N48" s="13">
        <f t="shared" si="1"/>
        <v>106</v>
      </c>
      <c r="O48" s="13">
        <f t="shared" si="2"/>
        <v>38</v>
      </c>
      <c r="P48" s="15"/>
      <c r="Q48" s="13">
        <f t="shared" si="4"/>
        <v>1113</v>
      </c>
    </row>
    <row r="49" spans="1:17" x14ac:dyDescent="0.25">
      <c r="A49" s="4">
        <v>62</v>
      </c>
      <c r="B49" s="17">
        <v>1</v>
      </c>
      <c r="C49" s="17">
        <v>0</v>
      </c>
      <c r="D49" s="17">
        <v>0</v>
      </c>
      <c r="E49" s="17">
        <v>0</v>
      </c>
      <c r="F49" s="15"/>
      <c r="G49" s="13">
        <v>609</v>
      </c>
      <c r="H49" s="13">
        <v>315.70999999999998</v>
      </c>
      <c r="I49" s="13">
        <v>96</v>
      </c>
      <c r="J49" s="13">
        <v>36</v>
      </c>
      <c r="K49" s="15"/>
      <c r="L49" s="13">
        <f t="shared" si="3"/>
        <v>610</v>
      </c>
      <c r="M49" s="13">
        <f t="shared" si="0"/>
        <v>315.70999999999998</v>
      </c>
      <c r="N49" s="13">
        <f t="shared" si="1"/>
        <v>96</v>
      </c>
      <c r="O49" s="13">
        <f t="shared" si="2"/>
        <v>36</v>
      </c>
      <c r="P49" s="15"/>
      <c r="Q49" s="13">
        <f t="shared" si="4"/>
        <v>1057.71</v>
      </c>
    </row>
    <row r="50" spans="1:17" x14ac:dyDescent="0.25">
      <c r="A50" s="4">
        <v>63</v>
      </c>
      <c r="B50" s="17">
        <v>0</v>
      </c>
      <c r="C50" s="17">
        <v>1</v>
      </c>
      <c r="D50" s="17">
        <v>0</v>
      </c>
      <c r="E50" s="17">
        <v>0</v>
      </c>
      <c r="F50" s="15"/>
      <c r="G50" s="13">
        <v>468.97</v>
      </c>
      <c r="H50" s="13">
        <v>259.70999999999998</v>
      </c>
      <c r="I50" s="13">
        <v>82</v>
      </c>
      <c r="J50" s="13">
        <v>36</v>
      </c>
      <c r="K50" s="15"/>
      <c r="L50" s="13">
        <f t="shared" si="3"/>
        <v>468.97</v>
      </c>
      <c r="M50" s="13">
        <f t="shared" si="0"/>
        <v>260.70999999999998</v>
      </c>
      <c r="N50" s="13">
        <f t="shared" si="1"/>
        <v>82</v>
      </c>
      <c r="O50" s="13">
        <f t="shared" si="2"/>
        <v>36</v>
      </c>
      <c r="P50" s="15"/>
      <c r="Q50" s="13">
        <f t="shared" si="4"/>
        <v>847.68000000000006</v>
      </c>
    </row>
    <row r="51" spans="1:17" x14ac:dyDescent="0.25">
      <c r="A51" s="4">
        <v>64</v>
      </c>
      <c r="B51" s="17">
        <v>0</v>
      </c>
      <c r="C51" s="17">
        <v>0</v>
      </c>
      <c r="D51" s="17">
        <v>0</v>
      </c>
      <c r="E51" s="17">
        <v>0</v>
      </c>
      <c r="F51" s="15"/>
      <c r="G51" s="13">
        <v>478</v>
      </c>
      <c r="H51" s="13">
        <v>232.71</v>
      </c>
      <c r="I51" s="13">
        <v>77</v>
      </c>
      <c r="J51" s="13">
        <v>34</v>
      </c>
      <c r="K51" s="15"/>
      <c r="L51" s="13">
        <f t="shared" si="3"/>
        <v>478</v>
      </c>
      <c r="M51" s="13">
        <f t="shared" si="0"/>
        <v>232.71</v>
      </c>
      <c r="N51" s="13">
        <f t="shared" si="1"/>
        <v>77</v>
      </c>
      <c r="O51" s="13">
        <f t="shared" si="2"/>
        <v>34</v>
      </c>
      <c r="P51" s="15"/>
      <c r="Q51" s="13">
        <f t="shared" si="4"/>
        <v>821.71</v>
      </c>
    </row>
    <row r="52" spans="1:17" x14ac:dyDescent="0.25">
      <c r="A52" s="4" t="s">
        <v>2</v>
      </c>
      <c r="B52" s="17">
        <v>0</v>
      </c>
      <c r="C52" s="17">
        <v>0</v>
      </c>
      <c r="D52" s="17">
        <v>0</v>
      </c>
      <c r="E52" s="17">
        <v>0</v>
      </c>
      <c r="F52" s="15"/>
      <c r="G52" s="13">
        <v>768</v>
      </c>
      <c r="H52" s="13">
        <v>416.71</v>
      </c>
      <c r="I52" s="13">
        <v>132</v>
      </c>
      <c r="J52" s="13">
        <v>40</v>
      </c>
      <c r="K52" s="15"/>
      <c r="L52" s="13">
        <f t="shared" si="3"/>
        <v>768</v>
      </c>
      <c r="M52" s="13">
        <f t="shared" si="0"/>
        <v>416.71</v>
      </c>
      <c r="N52" s="13">
        <f t="shared" si="1"/>
        <v>132</v>
      </c>
      <c r="O52" s="13">
        <f t="shared" si="2"/>
        <v>40</v>
      </c>
      <c r="P52" s="15"/>
      <c r="Q52" s="13">
        <f t="shared" si="4"/>
        <v>1356.71</v>
      </c>
    </row>
    <row r="53" spans="1:17" ht="20.25" customHeight="1" x14ac:dyDescent="0.25">
      <c r="A53" s="16" t="s">
        <v>20</v>
      </c>
      <c r="B53" s="13">
        <f>SUM(B4:B52)</f>
        <v>48</v>
      </c>
      <c r="C53" s="13">
        <f t="shared" ref="C53:O53" si="5">SUM(C4:C52)</f>
        <v>15</v>
      </c>
      <c r="D53" s="13">
        <f t="shared" si="5"/>
        <v>3</v>
      </c>
      <c r="E53" s="13">
        <f t="shared" si="5"/>
        <v>3</v>
      </c>
      <c r="F53" s="13">
        <f t="shared" si="5"/>
        <v>0</v>
      </c>
      <c r="G53" s="13">
        <f t="shared" si="5"/>
        <v>59262.91</v>
      </c>
      <c r="H53" s="13">
        <f t="shared" si="5"/>
        <v>22490.489999999991</v>
      </c>
      <c r="I53" s="13">
        <f t="shared" si="5"/>
        <v>5837</v>
      </c>
      <c r="J53" s="13">
        <f t="shared" si="5"/>
        <v>2560.6499999999996</v>
      </c>
      <c r="K53" s="13">
        <f t="shared" si="5"/>
        <v>0</v>
      </c>
      <c r="L53" s="13">
        <f t="shared" si="5"/>
        <v>59310.91</v>
      </c>
      <c r="M53" s="13">
        <f t="shared" si="5"/>
        <v>22505.489999999991</v>
      </c>
      <c r="N53" s="13">
        <f t="shared" si="5"/>
        <v>5840</v>
      </c>
      <c r="O53" s="13">
        <f t="shared" si="5"/>
        <v>2563.6499999999996</v>
      </c>
      <c r="P53" s="13">
        <f>SUM(P4:P52)</f>
        <v>0</v>
      </c>
      <c r="Q53" s="13">
        <f t="shared" ref="Q53" si="6">SUM(Q4:Q52)</f>
        <v>90220.050000000032</v>
      </c>
    </row>
    <row r="54" spans="1:17" s="1" customFormat="1" x14ac:dyDescent="0.2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x14ac:dyDescent="0.25">
      <c r="C55" s="9" t="s">
        <v>12</v>
      </c>
      <c r="D55" s="26" t="s">
        <v>16</v>
      </c>
      <c r="E55" s="26"/>
      <c r="F55" s="26"/>
      <c r="G55" s="26"/>
      <c r="H55" s="10"/>
      <c r="Q55" s="2" t="s">
        <v>7</v>
      </c>
    </row>
    <row r="56" spans="1:17" x14ac:dyDescent="0.25">
      <c r="C56" s="9" t="s">
        <v>13</v>
      </c>
      <c r="D56" s="26" t="s">
        <v>17</v>
      </c>
      <c r="E56" s="26"/>
      <c r="F56" s="26"/>
      <c r="G56" s="26"/>
      <c r="H56" s="10"/>
    </row>
    <row r="57" spans="1:17" x14ac:dyDescent="0.25">
      <c r="C57" s="9" t="s">
        <v>14</v>
      </c>
      <c r="D57" s="26" t="s">
        <v>18</v>
      </c>
      <c r="E57" s="26"/>
      <c r="F57" s="26"/>
      <c r="G57" s="26"/>
      <c r="H57" s="10"/>
    </row>
    <row r="58" spans="1:17" x14ac:dyDescent="0.25">
      <c r="C58" s="9" t="s">
        <v>15</v>
      </c>
      <c r="D58" s="26" t="s">
        <v>19</v>
      </c>
      <c r="E58" s="26"/>
      <c r="F58" s="26"/>
      <c r="G58" s="26"/>
      <c r="H58" s="10"/>
    </row>
    <row r="60" spans="1:17" x14ac:dyDescent="0.25">
      <c r="C60" s="20" t="s">
        <v>21</v>
      </c>
      <c r="D60" s="22"/>
      <c r="E60" s="22"/>
      <c r="F60" s="22"/>
      <c r="G60" s="22"/>
    </row>
  </sheetData>
  <mergeCells count="7">
    <mergeCell ref="L1:O1"/>
    <mergeCell ref="D55:G55"/>
    <mergeCell ref="D56:G56"/>
    <mergeCell ref="D57:G57"/>
    <mergeCell ref="D58:G58"/>
    <mergeCell ref="B1:E1"/>
    <mergeCell ref="G1:J1"/>
  </mergeCells>
  <pageMargins left="0.25" right="0.25" top="0.75" bottom="0.75" header="0.3" footer="0.3"/>
  <pageSetup scale="82" fitToHeight="0" orientation="landscape" horizontalDpi="1200" verticalDpi="1200" r:id="rId1"/>
  <headerFooter>
    <oddHeader>&amp;C&amp;"-,Bold"&amp;28Nevada Covered Lives by Age - Small Group Market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zoomScalePageLayoutView="86" workbookViewId="0"/>
  </sheetViews>
  <sheetFormatPr defaultRowHeight="15" x14ac:dyDescent="0.25"/>
  <cols>
    <col min="1" max="1" width="21.28515625" style="1" customWidth="1"/>
    <col min="2" max="5" width="10.7109375" style="1" customWidth="1"/>
    <col min="6" max="6" width="1.42578125" style="1" customWidth="1"/>
    <col min="7" max="10" width="10.7109375" style="1" customWidth="1"/>
    <col min="11" max="11" width="1.28515625" style="1" customWidth="1"/>
    <col min="12" max="15" width="10.7109375" style="1" customWidth="1"/>
    <col min="16" max="16" width="1.42578125" style="1" customWidth="1"/>
    <col min="17" max="17" width="11.5703125" style="1" customWidth="1"/>
    <col min="18" max="16384" width="9.140625" style="1"/>
  </cols>
  <sheetData>
    <row r="1" spans="1:17" ht="36" customHeight="1" thickBot="1" x14ac:dyDescent="0.35">
      <c r="A1" s="21"/>
      <c r="B1" s="23" t="s">
        <v>3</v>
      </c>
      <c r="C1" s="24"/>
      <c r="D1" s="24"/>
      <c r="E1" s="25"/>
      <c r="F1" s="7"/>
      <c r="G1" s="27" t="s">
        <v>4</v>
      </c>
      <c r="H1" s="24"/>
      <c r="I1" s="24"/>
      <c r="J1" s="25"/>
      <c r="K1" s="7"/>
      <c r="L1" s="23" t="s">
        <v>5</v>
      </c>
      <c r="M1" s="24"/>
      <c r="N1" s="24"/>
      <c r="O1" s="25"/>
      <c r="P1" s="7"/>
      <c r="Q1" s="8" t="s">
        <v>6</v>
      </c>
    </row>
    <row r="2" spans="1:17" x14ac:dyDescent="0.25">
      <c r="B2" s="6" t="s">
        <v>8</v>
      </c>
      <c r="C2" s="6" t="s">
        <v>9</v>
      </c>
      <c r="D2" s="6" t="s">
        <v>10</v>
      </c>
      <c r="E2" s="6" t="s">
        <v>11</v>
      </c>
      <c r="F2" s="5"/>
      <c r="G2" s="6" t="s">
        <v>8</v>
      </c>
      <c r="H2" s="6" t="s">
        <v>9</v>
      </c>
      <c r="I2" s="6" t="s">
        <v>10</v>
      </c>
      <c r="J2" s="6" t="s">
        <v>11</v>
      </c>
      <c r="K2" s="5"/>
      <c r="L2" s="6" t="s">
        <v>8</v>
      </c>
      <c r="M2" s="6" t="s">
        <v>9</v>
      </c>
      <c r="N2" s="6" t="s">
        <v>10</v>
      </c>
      <c r="O2" s="6" t="s">
        <v>11</v>
      </c>
      <c r="P2" s="5"/>
    </row>
    <row r="3" spans="1:17" x14ac:dyDescent="0.25">
      <c r="A3" s="11" t="s">
        <v>0</v>
      </c>
      <c r="F3" s="5"/>
      <c r="K3" s="5"/>
      <c r="P3" s="5"/>
    </row>
    <row r="4" spans="1:17" x14ac:dyDescent="0.25">
      <c r="A4" s="12" t="s">
        <v>1</v>
      </c>
      <c r="B4" s="13">
        <v>7873</v>
      </c>
      <c r="C4" s="13">
        <v>2390</v>
      </c>
      <c r="D4" s="13">
        <v>637</v>
      </c>
      <c r="E4" s="13">
        <v>485</v>
      </c>
      <c r="F4" s="14"/>
      <c r="G4" s="13">
        <v>11536</v>
      </c>
      <c r="H4" s="13">
        <v>1767</v>
      </c>
      <c r="I4" s="13">
        <v>453</v>
      </c>
      <c r="J4" s="13">
        <v>366</v>
      </c>
      <c r="K4" s="15"/>
      <c r="L4" s="13">
        <f>B4+G4</f>
        <v>19409</v>
      </c>
      <c r="M4" s="13">
        <f t="shared" ref="M4:O52" si="0">C4+H4</f>
        <v>4157</v>
      </c>
      <c r="N4" s="13">
        <f t="shared" si="0"/>
        <v>1090</v>
      </c>
      <c r="O4" s="13">
        <f t="shared" si="0"/>
        <v>851</v>
      </c>
      <c r="P4" s="15"/>
      <c r="Q4" s="13">
        <f>SUM(L4:P4)</f>
        <v>25507</v>
      </c>
    </row>
    <row r="5" spans="1:17" x14ac:dyDescent="0.25">
      <c r="A5" s="12">
        <v>18</v>
      </c>
      <c r="B5" s="13">
        <v>451</v>
      </c>
      <c r="C5" s="13">
        <v>142</v>
      </c>
      <c r="D5" s="13">
        <v>54</v>
      </c>
      <c r="E5" s="13">
        <v>21</v>
      </c>
      <c r="F5" s="14"/>
      <c r="G5" s="13">
        <v>612</v>
      </c>
      <c r="H5" s="13">
        <v>111</v>
      </c>
      <c r="I5" s="13">
        <v>27</v>
      </c>
      <c r="J5" s="13">
        <v>22</v>
      </c>
      <c r="K5" s="15"/>
      <c r="L5" s="13">
        <f t="shared" ref="L5:L52" si="1">B5+G5</f>
        <v>1063</v>
      </c>
      <c r="M5" s="13">
        <f t="shared" si="0"/>
        <v>253</v>
      </c>
      <c r="N5" s="13">
        <f t="shared" si="0"/>
        <v>81</v>
      </c>
      <c r="O5" s="13">
        <f t="shared" si="0"/>
        <v>43</v>
      </c>
      <c r="P5" s="15"/>
      <c r="Q5" s="13">
        <f t="shared" ref="Q5:Q52" si="2">SUM(L5:P5)</f>
        <v>1440</v>
      </c>
    </row>
    <row r="6" spans="1:17" x14ac:dyDescent="0.25">
      <c r="A6" s="12">
        <v>19</v>
      </c>
      <c r="B6" s="13">
        <v>553</v>
      </c>
      <c r="C6" s="13">
        <v>153</v>
      </c>
      <c r="D6" s="13">
        <v>42</v>
      </c>
      <c r="E6" s="13">
        <v>23</v>
      </c>
      <c r="F6" s="14"/>
      <c r="G6" s="13">
        <v>587</v>
      </c>
      <c r="H6" s="13">
        <v>98</v>
      </c>
      <c r="I6" s="13">
        <v>19</v>
      </c>
      <c r="J6" s="13">
        <v>14</v>
      </c>
      <c r="K6" s="15"/>
      <c r="L6" s="13">
        <f t="shared" si="1"/>
        <v>1140</v>
      </c>
      <c r="M6" s="13">
        <f t="shared" si="0"/>
        <v>251</v>
      </c>
      <c r="N6" s="13">
        <f t="shared" si="0"/>
        <v>61</v>
      </c>
      <c r="O6" s="13">
        <f t="shared" si="0"/>
        <v>37</v>
      </c>
      <c r="P6" s="15"/>
      <c r="Q6" s="13">
        <f t="shared" si="2"/>
        <v>1489</v>
      </c>
    </row>
    <row r="7" spans="1:17" x14ac:dyDescent="0.25">
      <c r="A7" s="12">
        <v>20</v>
      </c>
      <c r="B7" s="13">
        <v>580</v>
      </c>
      <c r="C7" s="13">
        <v>178</v>
      </c>
      <c r="D7" s="13">
        <v>58</v>
      </c>
      <c r="E7" s="13">
        <v>28</v>
      </c>
      <c r="F7" s="14"/>
      <c r="G7" s="13">
        <v>540</v>
      </c>
      <c r="H7" s="13">
        <v>96</v>
      </c>
      <c r="I7" s="13">
        <v>30</v>
      </c>
      <c r="J7" s="13">
        <v>24</v>
      </c>
      <c r="K7" s="15"/>
      <c r="L7" s="13">
        <f t="shared" si="1"/>
        <v>1120</v>
      </c>
      <c r="M7" s="13">
        <f t="shared" si="0"/>
        <v>274</v>
      </c>
      <c r="N7" s="13">
        <f t="shared" si="0"/>
        <v>88</v>
      </c>
      <c r="O7" s="13">
        <f t="shared" si="0"/>
        <v>52</v>
      </c>
      <c r="P7" s="15"/>
      <c r="Q7" s="13">
        <f t="shared" si="2"/>
        <v>1534</v>
      </c>
    </row>
    <row r="8" spans="1:17" x14ac:dyDescent="0.25">
      <c r="A8" s="12">
        <v>21</v>
      </c>
      <c r="B8" s="13">
        <v>622</v>
      </c>
      <c r="C8" s="13">
        <v>167</v>
      </c>
      <c r="D8" s="13">
        <v>58</v>
      </c>
      <c r="E8" s="13">
        <v>24</v>
      </c>
      <c r="F8" s="14"/>
      <c r="G8" s="13">
        <v>503</v>
      </c>
      <c r="H8" s="13">
        <v>101</v>
      </c>
      <c r="I8" s="13">
        <v>23</v>
      </c>
      <c r="J8" s="13">
        <v>20</v>
      </c>
      <c r="K8" s="15"/>
      <c r="L8" s="13">
        <f t="shared" si="1"/>
        <v>1125</v>
      </c>
      <c r="M8" s="13">
        <f t="shared" si="0"/>
        <v>268</v>
      </c>
      <c r="N8" s="13">
        <f t="shared" si="0"/>
        <v>81</v>
      </c>
      <c r="O8" s="13">
        <f t="shared" si="0"/>
        <v>44</v>
      </c>
      <c r="P8" s="15"/>
      <c r="Q8" s="13">
        <f t="shared" si="2"/>
        <v>1518</v>
      </c>
    </row>
    <row r="9" spans="1:17" x14ac:dyDescent="0.25">
      <c r="A9" s="12">
        <v>22</v>
      </c>
      <c r="B9" s="13">
        <v>635</v>
      </c>
      <c r="C9" s="13">
        <v>161</v>
      </c>
      <c r="D9" s="13">
        <v>40</v>
      </c>
      <c r="E9" s="13">
        <v>27</v>
      </c>
      <c r="F9" s="14"/>
      <c r="G9" s="13">
        <v>431</v>
      </c>
      <c r="H9" s="13">
        <v>97</v>
      </c>
      <c r="I9" s="13">
        <v>24</v>
      </c>
      <c r="J9" s="13">
        <v>19</v>
      </c>
      <c r="K9" s="15"/>
      <c r="L9" s="13">
        <f t="shared" si="1"/>
        <v>1066</v>
      </c>
      <c r="M9" s="13">
        <f t="shared" si="0"/>
        <v>258</v>
      </c>
      <c r="N9" s="13">
        <f t="shared" si="0"/>
        <v>64</v>
      </c>
      <c r="O9" s="13">
        <f t="shared" si="0"/>
        <v>46</v>
      </c>
      <c r="P9" s="15"/>
      <c r="Q9" s="13">
        <f t="shared" si="2"/>
        <v>1434</v>
      </c>
    </row>
    <row r="10" spans="1:17" x14ac:dyDescent="0.25">
      <c r="A10" s="12">
        <v>23</v>
      </c>
      <c r="B10" s="13">
        <v>641</v>
      </c>
      <c r="C10" s="13">
        <v>160</v>
      </c>
      <c r="D10" s="13">
        <v>53</v>
      </c>
      <c r="E10" s="13">
        <v>18</v>
      </c>
      <c r="F10" s="14"/>
      <c r="G10" s="13">
        <v>396</v>
      </c>
      <c r="H10" s="13">
        <v>72</v>
      </c>
      <c r="I10" s="13">
        <v>18</v>
      </c>
      <c r="J10" s="13">
        <v>20</v>
      </c>
      <c r="K10" s="15"/>
      <c r="L10" s="13">
        <f t="shared" si="1"/>
        <v>1037</v>
      </c>
      <c r="M10" s="13">
        <f t="shared" si="0"/>
        <v>232</v>
      </c>
      <c r="N10" s="13">
        <f t="shared" si="0"/>
        <v>71</v>
      </c>
      <c r="O10" s="13">
        <f t="shared" si="0"/>
        <v>38</v>
      </c>
      <c r="P10" s="15"/>
      <c r="Q10" s="13">
        <f t="shared" si="2"/>
        <v>1378</v>
      </c>
    </row>
    <row r="11" spans="1:17" x14ac:dyDescent="0.25">
      <c r="A11" s="12">
        <v>24</v>
      </c>
      <c r="B11" s="13">
        <v>625</v>
      </c>
      <c r="C11" s="13">
        <v>193</v>
      </c>
      <c r="D11" s="13">
        <v>32</v>
      </c>
      <c r="E11" s="13">
        <v>20</v>
      </c>
      <c r="F11" s="14"/>
      <c r="G11" s="13">
        <v>426</v>
      </c>
      <c r="H11" s="13">
        <v>65</v>
      </c>
      <c r="I11" s="13">
        <v>19</v>
      </c>
      <c r="J11" s="13">
        <v>18</v>
      </c>
      <c r="K11" s="15"/>
      <c r="L11" s="13">
        <f t="shared" si="1"/>
        <v>1051</v>
      </c>
      <c r="M11" s="13">
        <f t="shared" si="0"/>
        <v>258</v>
      </c>
      <c r="N11" s="13">
        <f t="shared" si="0"/>
        <v>51</v>
      </c>
      <c r="O11" s="13">
        <f t="shared" si="0"/>
        <v>38</v>
      </c>
      <c r="P11" s="15"/>
      <c r="Q11" s="13">
        <f t="shared" si="2"/>
        <v>1398</v>
      </c>
    </row>
    <row r="12" spans="1:17" x14ac:dyDescent="0.25">
      <c r="A12" s="12">
        <v>25</v>
      </c>
      <c r="B12" s="13">
        <v>700</v>
      </c>
      <c r="C12" s="13">
        <v>193</v>
      </c>
      <c r="D12" s="13">
        <v>55</v>
      </c>
      <c r="E12" s="13">
        <v>23</v>
      </c>
      <c r="F12" s="14"/>
      <c r="G12" s="13">
        <v>454</v>
      </c>
      <c r="H12" s="13">
        <v>74</v>
      </c>
      <c r="I12" s="13">
        <v>24</v>
      </c>
      <c r="J12" s="13">
        <v>12</v>
      </c>
      <c r="K12" s="15"/>
      <c r="L12" s="13">
        <f t="shared" si="1"/>
        <v>1154</v>
      </c>
      <c r="M12" s="13">
        <f t="shared" si="0"/>
        <v>267</v>
      </c>
      <c r="N12" s="13">
        <f t="shared" si="0"/>
        <v>79</v>
      </c>
      <c r="O12" s="13">
        <f t="shared" si="0"/>
        <v>35</v>
      </c>
      <c r="P12" s="15"/>
      <c r="Q12" s="13">
        <f t="shared" si="2"/>
        <v>1535</v>
      </c>
    </row>
    <row r="13" spans="1:17" x14ac:dyDescent="0.25">
      <c r="A13" s="12">
        <v>26</v>
      </c>
      <c r="B13" s="13">
        <v>1087</v>
      </c>
      <c r="C13" s="13">
        <v>277</v>
      </c>
      <c r="D13" s="13">
        <v>58</v>
      </c>
      <c r="E13" s="13">
        <v>51</v>
      </c>
      <c r="F13" s="14"/>
      <c r="G13" s="13">
        <v>671</v>
      </c>
      <c r="H13" s="13">
        <v>88</v>
      </c>
      <c r="I13" s="13">
        <v>19</v>
      </c>
      <c r="J13" s="13">
        <v>19</v>
      </c>
      <c r="K13" s="15"/>
      <c r="L13" s="13">
        <f t="shared" si="1"/>
        <v>1758</v>
      </c>
      <c r="M13" s="13">
        <f t="shared" si="0"/>
        <v>365</v>
      </c>
      <c r="N13" s="13">
        <f t="shared" si="0"/>
        <v>77</v>
      </c>
      <c r="O13" s="13">
        <f t="shared" si="0"/>
        <v>70</v>
      </c>
      <c r="P13" s="15"/>
      <c r="Q13" s="13">
        <f t="shared" si="2"/>
        <v>2270</v>
      </c>
    </row>
    <row r="14" spans="1:17" x14ac:dyDescent="0.25">
      <c r="A14" s="12">
        <v>27</v>
      </c>
      <c r="B14" s="13">
        <v>1082</v>
      </c>
      <c r="C14" s="13">
        <v>324</v>
      </c>
      <c r="D14" s="13">
        <v>79</v>
      </c>
      <c r="E14" s="13">
        <v>32</v>
      </c>
      <c r="F14" s="14"/>
      <c r="G14" s="13">
        <v>705</v>
      </c>
      <c r="H14" s="13">
        <v>125</v>
      </c>
      <c r="I14" s="13">
        <v>23</v>
      </c>
      <c r="J14" s="13">
        <v>17</v>
      </c>
      <c r="K14" s="15"/>
      <c r="L14" s="13">
        <f t="shared" si="1"/>
        <v>1787</v>
      </c>
      <c r="M14" s="13">
        <f t="shared" si="0"/>
        <v>449</v>
      </c>
      <c r="N14" s="13">
        <f t="shared" si="0"/>
        <v>102</v>
      </c>
      <c r="O14" s="13">
        <f t="shared" si="0"/>
        <v>49</v>
      </c>
      <c r="P14" s="15"/>
      <c r="Q14" s="13">
        <f t="shared" si="2"/>
        <v>2387</v>
      </c>
    </row>
    <row r="15" spans="1:17" x14ac:dyDescent="0.25">
      <c r="A15" s="12">
        <v>28</v>
      </c>
      <c r="B15" s="13">
        <v>1008</v>
      </c>
      <c r="C15" s="13">
        <v>293</v>
      </c>
      <c r="D15" s="13">
        <v>66</v>
      </c>
      <c r="E15" s="13">
        <v>37</v>
      </c>
      <c r="F15" s="14"/>
      <c r="G15" s="13">
        <v>778</v>
      </c>
      <c r="H15" s="13">
        <v>121</v>
      </c>
      <c r="I15" s="13">
        <v>26</v>
      </c>
      <c r="J15" s="13">
        <v>10</v>
      </c>
      <c r="K15" s="15"/>
      <c r="L15" s="13">
        <f t="shared" si="1"/>
        <v>1786</v>
      </c>
      <c r="M15" s="13">
        <f t="shared" si="0"/>
        <v>414</v>
      </c>
      <c r="N15" s="13">
        <f t="shared" si="0"/>
        <v>92</v>
      </c>
      <c r="O15" s="13">
        <f t="shared" si="0"/>
        <v>47</v>
      </c>
      <c r="P15" s="15"/>
      <c r="Q15" s="13">
        <f t="shared" si="2"/>
        <v>2339</v>
      </c>
    </row>
    <row r="16" spans="1:17" x14ac:dyDescent="0.25">
      <c r="A16" s="12">
        <v>29</v>
      </c>
      <c r="B16" s="13">
        <v>942</v>
      </c>
      <c r="C16" s="13">
        <v>292</v>
      </c>
      <c r="D16" s="13">
        <v>51</v>
      </c>
      <c r="E16" s="13">
        <v>32</v>
      </c>
      <c r="F16" s="14"/>
      <c r="G16" s="13">
        <v>754</v>
      </c>
      <c r="H16" s="13">
        <v>116</v>
      </c>
      <c r="I16" s="13">
        <v>27</v>
      </c>
      <c r="J16" s="13">
        <v>16</v>
      </c>
      <c r="K16" s="15"/>
      <c r="L16" s="13">
        <f t="shared" si="1"/>
        <v>1696</v>
      </c>
      <c r="M16" s="13">
        <f t="shared" si="0"/>
        <v>408</v>
      </c>
      <c r="N16" s="13">
        <f t="shared" si="0"/>
        <v>78</v>
      </c>
      <c r="O16" s="13">
        <f t="shared" si="0"/>
        <v>48</v>
      </c>
      <c r="P16" s="15"/>
      <c r="Q16" s="13">
        <f t="shared" si="2"/>
        <v>2230</v>
      </c>
    </row>
    <row r="17" spans="1:17" x14ac:dyDescent="0.25">
      <c r="A17" s="12">
        <v>30</v>
      </c>
      <c r="B17" s="13">
        <v>880</v>
      </c>
      <c r="C17" s="13">
        <v>251</v>
      </c>
      <c r="D17" s="13">
        <v>65</v>
      </c>
      <c r="E17" s="13">
        <v>31</v>
      </c>
      <c r="F17" s="14"/>
      <c r="G17" s="13">
        <v>812</v>
      </c>
      <c r="H17" s="13">
        <v>99</v>
      </c>
      <c r="I17" s="13">
        <v>25</v>
      </c>
      <c r="J17" s="13">
        <v>16</v>
      </c>
      <c r="K17" s="15"/>
      <c r="L17" s="13">
        <f t="shared" si="1"/>
        <v>1692</v>
      </c>
      <c r="M17" s="13">
        <f t="shared" si="0"/>
        <v>350</v>
      </c>
      <c r="N17" s="13">
        <f t="shared" si="0"/>
        <v>90</v>
      </c>
      <c r="O17" s="13">
        <f t="shared" si="0"/>
        <v>47</v>
      </c>
      <c r="P17" s="15"/>
      <c r="Q17" s="13">
        <f t="shared" si="2"/>
        <v>2179</v>
      </c>
    </row>
    <row r="18" spans="1:17" x14ac:dyDescent="0.25">
      <c r="A18" s="12">
        <v>31</v>
      </c>
      <c r="B18" s="13">
        <v>961</v>
      </c>
      <c r="C18" s="13">
        <v>289</v>
      </c>
      <c r="D18" s="13">
        <v>62</v>
      </c>
      <c r="E18" s="13">
        <v>39</v>
      </c>
      <c r="F18" s="14"/>
      <c r="G18" s="13">
        <v>788</v>
      </c>
      <c r="H18" s="13">
        <v>120</v>
      </c>
      <c r="I18" s="13">
        <v>15</v>
      </c>
      <c r="J18" s="13">
        <v>15</v>
      </c>
      <c r="K18" s="15"/>
      <c r="L18" s="13">
        <f t="shared" si="1"/>
        <v>1749</v>
      </c>
      <c r="M18" s="13">
        <f t="shared" si="0"/>
        <v>409</v>
      </c>
      <c r="N18" s="13">
        <f t="shared" si="0"/>
        <v>77</v>
      </c>
      <c r="O18" s="13">
        <f t="shared" si="0"/>
        <v>54</v>
      </c>
      <c r="P18" s="15"/>
      <c r="Q18" s="13">
        <f t="shared" si="2"/>
        <v>2289</v>
      </c>
    </row>
    <row r="19" spans="1:17" x14ac:dyDescent="0.25">
      <c r="A19" s="12">
        <v>32</v>
      </c>
      <c r="B19" s="13">
        <v>956</v>
      </c>
      <c r="C19" s="13">
        <v>224</v>
      </c>
      <c r="D19" s="13">
        <v>65</v>
      </c>
      <c r="E19" s="13">
        <v>40</v>
      </c>
      <c r="F19" s="14"/>
      <c r="G19" s="13">
        <v>747</v>
      </c>
      <c r="H19" s="13">
        <v>110</v>
      </c>
      <c r="I19" s="13">
        <v>20</v>
      </c>
      <c r="J19" s="13">
        <v>13</v>
      </c>
      <c r="K19" s="15"/>
      <c r="L19" s="13">
        <f t="shared" si="1"/>
        <v>1703</v>
      </c>
      <c r="M19" s="13">
        <f t="shared" si="0"/>
        <v>334</v>
      </c>
      <c r="N19" s="13">
        <f t="shared" si="0"/>
        <v>85</v>
      </c>
      <c r="O19" s="13">
        <f t="shared" si="0"/>
        <v>53</v>
      </c>
      <c r="P19" s="15"/>
      <c r="Q19" s="13">
        <f t="shared" si="2"/>
        <v>2175</v>
      </c>
    </row>
    <row r="20" spans="1:17" x14ac:dyDescent="0.25">
      <c r="A20" s="12">
        <v>33</v>
      </c>
      <c r="B20" s="13">
        <v>905</v>
      </c>
      <c r="C20" s="13">
        <v>258</v>
      </c>
      <c r="D20" s="13">
        <v>66</v>
      </c>
      <c r="E20" s="13">
        <v>37</v>
      </c>
      <c r="F20" s="14"/>
      <c r="G20" s="13">
        <v>840</v>
      </c>
      <c r="H20" s="13">
        <v>109</v>
      </c>
      <c r="I20" s="13">
        <v>20</v>
      </c>
      <c r="J20" s="13">
        <v>10</v>
      </c>
      <c r="K20" s="15"/>
      <c r="L20" s="13">
        <f t="shared" si="1"/>
        <v>1745</v>
      </c>
      <c r="M20" s="13">
        <f t="shared" si="0"/>
        <v>367</v>
      </c>
      <c r="N20" s="13">
        <f t="shared" si="0"/>
        <v>86</v>
      </c>
      <c r="O20" s="13">
        <f t="shared" si="0"/>
        <v>47</v>
      </c>
      <c r="P20" s="15"/>
      <c r="Q20" s="13">
        <f t="shared" si="2"/>
        <v>2245</v>
      </c>
    </row>
    <row r="21" spans="1:17" x14ac:dyDescent="0.25">
      <c r="A21" s="12">
        <v>34</v>
      </c>
      <c r="B21" s="13">
        <v>985</v>
      </c>
      <c r="C21" s="13">
        <v>249</v>
      </c>
      <c r="D21" s="13">
        <v>62</v>
      </c>
      <c r="E21" s="13">
        <v>37</v>
      </c>
      <c r="F21" s="14"/>
      <c r="G21" s="13">
        <v>831</v>
      </c>
      <c r="H21" s="13">
        <v>96</v>
      </c>
      <c r="I21" s="13">
        <v>24</v>
      </c>
      <c r="J21" s="13">
        <v>15</v>
      </c>
      <c r="K21" s="15"/>
      <c r="L21" s="13">
        <f t="shared" si="1"/>
        <v>1816</v>
      </c>
      <c r="M21" s="13">
        <f t="shared" si="0"/>
        <v>345</v>
      </c>
      <c r="N21" s="13">
        <f t="shared" si="0"/>
        <v>86</v>
      </c>
      <c r="O21" s="13">
        <f t="shared" si="0"/>
        <v>52</v>
      </c>
      <c r="P21" s="15"/>
      <c r="Q21" s="13">
        <f t="shared" si="2"/>
        <v>2299</v>
      </c>
    </row>
    <row r="22" spans="1:17" x14ac:dyDescent="0.25">
      <c r="A22" s="12">
        <v>35</v>
      </c>
      <c r="B22" s="13">
        <v>859</v>
      </c>
      <c r="C22" s="13">
        <v>240</v>
      </c>
      <c r="D22" s="13">
        <v>72</v>
      </c>
      <c r="E22" s="13">
        <v>39</v>
      </c>
      <c r="F22" s="14"/>
      <c r="G22" s="13">
        <v>834</v>
      </c>
      <c r="H22" s="13">
        <v>97</v>
      </c>
      <c r="I22" s="13">
        <v>23</v>
      </c>
      <c r="J22" s="13">
        <v>16</v>
      </c>
      <c r="K22" s="15"/>
      <c r="L22" s="13">
        <f t="shared" si="1"/>
        <v>1693</v>
      </c>
      <c r="M22" s="13">
        <f t="shared" si="0"/>
        <v>337</v>
      </c>
      <c r="N22" s="13">
        <f t="shared" si="0"/>
        <v>95</v>
      </c>
      <c r="O22" s="13">
        <f t="shared" si="0"/>
        <v>55</v>
      </c>
      <c r="P22" s="15"/>
      <c r="Q22" s="13">
        <f t="shared" si="2"/>
        <v>2180</v>
      </c>
    </row>
    <row r="23" spans="1:17" x14ac:dyDescent="0.25">
      <c r="A23" s="12">
        <v>36</v>
      </c>
      <c r="B23" s="13">
        <v>911</v>
      </c>
      <c r="C23" s="13">
        <v>210</v>
      </c>
      <c r="D23" s="13">
        <v>79</v>
      </c>
      <c r="E23" s="13">
        <v>36</v>
      </c>
      <c r="F23" s="14"/>
      <c r="G23" s="13">
        <v>826</v>
      </c>
      <c r="H23" s="13">
        <v>100</v>
      </c>
      <c r="I23" s="13">
        <v>26</v>
      </c>
      <c r="J23" s="13">
        <v>10</v>
      </c>
      <c r="K23" s="15"/>
      <c r="L23" s="13">
        <f t="shared" si="1"/>
        <v>1737</v>
      </c>
      <c r="M23" s="13">
        <f t="shared" si="0"/>
        <v>310</v>
      </c>
      <c r="N23" s="13">
        <f t="shared" si="0"/>
        <v>105</v>
      </c>
      <c r="O23" s="13">
        <f t="shared" si="0"/>
        <v>46</v>
      </c>
      <c r="P23" s="15"/>
      <c r="Q23" s="13">
        <f t="shared" si="2"/>
        <v>2198</v>
      </c>
    </row>
    <row r="24" spans="1:17" x14ac:dyDescent="0.25">
      <c r="A24" s="12">
        <v>37</v>
      </c>
      <c r="B24" s="13">
        <v>891</v>
      </c>
      <c r="C24" s="13">
        <v>195</v>
      </c>
      <c r="D24" s="13">
        <v>56</v>
      </c>
      <c r="E24" s="13">
        <v>28</v>
      </c>
      <c r="F24" s="14"/>
      <c r="G24" s="13">
        <v>827</v>
      </c>
      <c r="H24" s="13">
        <v>110</v>
      </c>
      <c r="I24" s="13">
        <v>19</v>
      </c>
      <c r="J24" s="13">
        <v>22</v>
      </c>
      <c r="K24" s="15"/>
      <c r="L24" s="13">
        <f t="shared" si="1"/>
        <v>1718</v>
      </c>
      <c r="M24" s="13">
        <f t="shared" si="0"/>
        <v>305</v>
      </c>
      <c r="N24" s="13">
        <f t="shared" si="0"/>
        <v>75</v>
      </c>
      <c r="O24" s="13">
        <f t="shared" si="0"/>
        <v>50</v>
      </c>
      <c r="P24" s="15"/>
      <c r="Q24" s="13">
        <f t="shared" si="2"/>
        <v>2148</v>
      </c>
    </row>
    <row r="25" spans="1:17" x14ac:dyDescent="0.25">
      <c r="A25" s="12">
        <v>38</v>
      </c>
      <c r="B25" s="13">
        <v>873</v>
      </c>
      <c r="C25" s="13">
        <v>191</v>
      </c>
      <c r="D25" s="13">
        <v>52</v>
      </c>
      <c r="E25" s="13">
        <v>29</v>
      </c>
      <c r="F25" s="14"/>
      <c r="G25" s="13">
        <v>850</v>
      </c>
      <c r="H25" s="13">
        <v>94</v>
      </c>
      <c r="I25" s="13">
        <v>26</v>
      </c>
      <c r="J25" s="13">
        <v>27</v>
      </c>
      <c r="K25" s="15"/>
      <c r="L25" s="13">
        <f t="shared" si="1"/>
        <v>1723</v>
      </c>
      <c r="M25" s="13">
        <f t="shared" si="0"/>
        <v>285</v>
      </c>
      <c r="N25" s="13">
        <f t="shared" si="0"/>
        <v>78</v>
      </c>
      <c r="O25" s="13">
        <f t="shared" si="0"/>
        <v>56</v>
      </c>
      <c r="P25" s="15"/>
      <c r="Q25" s="13">
        <f t="shared" si="2"/>
        <v>2142</v>
      </c>
    </row>
    <row r="26" spans="1:17" x14ac:dyDescent="0.25">
      <c r="A26" s="12">
        <v>39</v>
      </c>
      <c r="B26" s="13">
        <v>934</v>
      </c>
      <c r="C26" s="13">
        <v>196</v>
      </c>
      <c r="D26" s="13">
        <v>63</v>
      </c>
      <c r="E26" s="13">
        <v>40</v>
      </c>
      <c r="F26" s="14"/>
      <c r="G26" s="13">
        <v>798</v>
      </c>
      <c r="H26" s="13">
        <v>97</v>
      </c>
      <c r="I26" s="13">
        <v>20</v>
      </c>
      <c r="J26" s="13">
        <v>11</v>
      </c>
      <c r="K26" s="15"/>
      <c r="L26" s="13">
        <f t="shared" si="1"/>
        <v>1732</v>
      </c>
      <c r="M26" s="13">
        <f t="shared" si="0"/>
        <v>293</v>
      </c>
      <c r="N26" s="13">
        <f t="shared" si="0"/>
        <v>83</v>
      </c>
      <c r="O26" s="13">
        <f t="shared" si="0"/>
        <v>51</v>
      </c>
      <c r="P26" s="15"/>
      <c r="Q26" s="13">
        <f t="shared" si="2"/>
        <v>2159</v>
      </c>
    </row>
    <row r="27" spans="1:17" x14ac:dyDescent="0.25">
      <c r="A27" s="12">
        <v>40</v>
      </c>
      <c r="B27" s="13">
        <v>898</v>
      </c>
      <c r="C27" s="13">
        <v>206</v>
      </c>
      <c r="D27" s="13">
        <v>58</v>
      </c>
      <c r="E27" s="13">
        <v>28</v>
      </c>
      <c r="F27" s="14"/>
      <c r="G27" s="13">
        <v>790</v>
      </c>
      <c r="H27" s="13">
        <v>112</v>
      </c>
      <c r="I27" s="13">
        <v>22</v>
      </c>
      <c r="J27" s="13">
        <v>19</v>
      </c>
      <c r="K27" s="15"/>
      <c r="L27" s="13">
        <f t="shared" si="1"/>
        <v>1688</v>
      </c>
      <c r="M27" s="13">
        <f t="shared" si="0"/>
        <v>318</v>
      </c>
      <c r="N27" s="13">
        <f t="shared" si="0"/>
        <v>80</v>
      </c>
      <c r="O27" s="13">
        <f t="shared" si="0"/>
        <v>47</v>
      </c>
      <c r="P27" s="15"/>
      <c r="Q27" s="13">
        <f t="shared" si="2"/>
        <v>2133</v>
      </c>
    </row>
    <row r="28" spans="1:17" x14ac:dyDescent="0.25">
      <c r="A28" s="12">
        <v>41</v>
      </c>
      <c r="B28" s="13">
        <v>882</v>
      </c>
      <c r="C28" s="13">
        <v>190</v>
      </c>
      <c r="D28" s="13">
        <v>62</v>
      </c>
      <c r="E28" s="13">
        <v>24</v>
      </c>
      <c r="F28" s="14"/>
      <c r="G28" s="13">
        <v>806</v>
      </c>
      <c r="H28" s="13">
        <v>99</v>
      </c>
      <c r="I28" s="13">
        <v>24</v>
      </c>
      <c r="J28" s="13">
        <v>18</v>
      </c>
      <c r="K28" s="15"/>
      <c r="L28" s="13">
        <f t="shared" si="1"/>
        <v>1688</v>
      </c>
      <c r="M28" s="13">
        <f t="shared" si="0"/>
        <v>289</v>
      </c>
      <c r="N28" s="13">
        <f t="shared" si="0"/>
        <v>86</v>
      </c>
      <c r="O28" s="13">
        <f t="shared" si="0"/>
        <v>42</v>
      </c>
      <c r="P28" s="15"/>
      <c r="Q28" s="13">
        <f t="shared" si="2"/>
        <v>2105</v>
      </c>
    </row>
    <row r="29" spans="1:17" x14ac:dyDescent="0.25">
      <c r="A29" s="12">
        <v>42</v>
      </c>
      <c r="B29" s="13">
        <v>907</v>
      </c>
      <c r="C29" s="13">
        <v>213</v>
      </c>
      <c r="D29" s="13">
        <v>66</v>
      </c>
      <c r="E29" s="13">
        <v>22</v>
      </c>
      <c r="F29" s="14"/>
      <c r="G29" s="13">
        <v>837</v>
      </c>
      <c r="H29" s="13">
        <v>132</v>
      </c>
      <c r="I29" s="13">
        <v>17</v>
      </c>
      <c r="J29" s="13">
        <v>25</v>
      </c>
      <c r="K29" s="15"/>
      <c r="L29" s="13">
        <f t="shared" si="1"/>
        <v>1744</v>
      </c>
      <c r="M29" s="13">
        <f t="shared" si="0"/>
        <v>345</v>
      </c>
      <c r="N29" s="13">
        <f t="shared" si="0"/>
        <v>83</v>
      </c>
      <c r="O29" s="13">
        <f t="shared" si="0"/>
        <v>47</v>
      </c>
      <c r="P29" s="15"/>
      <c r="Q29" s="13">
        <f t="shared" si="2"/>
        <v>2219</v>
      </c>
    </row>
    <row r="30" spans="1:17" x14ac:dyDescent="0.25">
      <c r="A30" s="12">
        <v>43</v>
      </c>
      <c r="B30" s="13">
        <v>906</v>
      </c>
      <c r="C30" s="13">
        <v>238</v>
      </c>
      <c r="D30" s="13">
        <v>63</v>
      </c>
      <c r="E30" s="13">
        <v>35</v>
      </c>
      <c r="F30" s="14"/>
      <c r="G30" s="13">
        <v>844</v>
      </c>
      <c r="H30" s="13">
        <v>117</v>
      </c>
      <c r="I30" s="13">
        <v>34</v>
      </c>
      <c r="J30" s="13">
        <v>13</v>
      </c>
      <c r="K30" s="15"/>
      <c r="L30" s="13">
        <f t="shared" si="1"/>
        <v>1750</v>
      </c>
      <c r="M30" s="13">
        <f t="shared" si="0"/>
        <v>355</v>
      </c>
      <c r="N30" s="13">
        <f t="shared" si="0"/>
        <v>97</v>
      </c>
      <c r="O30" s="13">
        <f t="shared" si="0"/>
        <v>48</v>
      </c>
      <c r="P30" s="15"/>
      <c r="Q30" s="13">
        <f t="shared" si="2"/>
        <v>2250</v>
      </c>
    </row>
    <row r="31" spans="1:17" x14ac:dyDescent="0.25">
      <c r="A31" s="12">
        <v>44</v>
      </c>
      <c r="B31" s="13">
        <v>966</v>
      </c>
      <c r="C31" s="13">
        <v>225</v>
      </c>
      <c r="D31" s="13">
        <v>74</v>
      </c>
      <c r="E31" s="13">
        <v>30</v>
      </c>
      <c r="F31" s="14"/>
      <c r="G31" s="13">
        <v>959</v>
      </c>
      <c r="H31" s="13">
        <v>142</v>
      </c>
      <c r="I31" s="13">
        <v>36</v>
      </c>
      <c r="J31" s="13">
        <v>13</v>
      </c>
      <c r="K31" s="15"/>
      <c r="L31" s="13">
        <f t="shared" si="1"/>
        <v>1925</v>
      </c>
      <c r="M31" s="13">
        <f t="shared" si="0"/>
        <v>367</v>
      </c>
      <c r="N31" s="13">
        <f t="shared" si="0"/>
        <v>110</v>
      </c>
      <c r="O31" s="13">
        <f t="shared" si="0"/>
        <v>43</v>
      </c>
      <c r="P31" s="15"/>
      <c r="Q31" s="13">
        <f t="shared" si="2"/>
        <v>2445</v>
      </c>
    </row>
    <row r="32" spans="1:17" x14ac:dyDescent="0.25">
      <c r="A32" s="12">
        <v>45</v>
      </c>
      <c r="B32" s="13">
        <v>1053</v>
      </c>
      <c r="C32" s="13">
        <v>257</v>
      </c>
      <c r="D32" s="13">
        <v>92</v>
      </c>
      <c r="E32" s="13">
        <v>35</v>
      </c>
      <c r="F32" s="14"/>
      <c r="G32" s="13">
        <v>965</v>
      </c>
      <c r="H32" s="13">
        <v>161</v>
      </c>
      <c r="I32" s="13">
        <v>30</v>
      </c>
      <c r="J32" s="13">
        <v>18</v>
      </c>
      <c r="K32" s="15"/>
      <c r="L32" s="13">
        <f t="shared" si="1"/>
        <v>2018</v>
      </c>
      <c r="M32" s="13">
        <f t="shared" si="0"/>
        <v>418</v>
      </c>
      <c r="N32" s="13">
        <f t="shared" si="0"/>
        <v>122</v>
      </c>
      <c r="O32" s="13">
        <f t="shared" si="0"/>
        <v>53</v>
      </c>
      <c r="P32" s="15"/>
      <c r="Q32" s="13">
        <f t="shared" si="2"/>
        <v>2611</v>
      </c>
    </row>
    <row r="33" spans="1:17" x14ac:dyDescent="0.25">
      <c r="A33" s="12">
        <v>46</v>
      </c>
      <c r="B33" s="13">
        <v>1060</v>
      </c>
      <c r="C33" s="13">
        <v>266</v>
      </c>
      <c r="D33" s="13">
        <v>78</v>
      </c>
      <c r="E33" s="13">
        <v>28</v>
      </c>
      <c r="F33" s="14"/>
      <c r="G33" s="13">
        <v>916</v>
      </c>
      <c r="H33" s="13">
        <v>144</v>
      </c>
      <c r="I33" s="13">
        <v>42</v>
      </c>
      <c r="J33" s="13">
        <v>15</v>
      </c>
      <c r="K33" s="15"/>
      <c r="L33" s="13">
        <f t="shared" si="1"/>
        <v>1976</v>
      </c>
      <c r="M33" s="13">
        <f t="shared" si="0"/>
        <v>410</v>
      </c>
      <c r="N33" s="13">
        <f t="shared" si="0"/>
        <v>120</v>
      </c>
      <c r="O33" s="13">
        <f t="shared" si="0"/>
        <v>43</v>
      </c>
      <c r="P33" s="15"/>
      <c r="Q33" s="13">
        <f t="shared" si="2"/>
        <v>2549</v>
      </c>
    </row>
    <row r="34" spans="1:17" x14ac:dyDescent="0.25">
      <c r="A34" s="12">
        <v>47</v>
      </c>
      <c r="B34" s="13">
        <v>986</v>
      </c>
      <c r="C34" s="13">
        <v>259</v>
      </c>
      <c r="D34" s="13">
        <v>97</v>
      </c>
      <c r="E34" s="13">
        <v>37</v>
      </c>
      <c r="F34" s="14"/>
      <c r="G34" s="13">
        <v>868</v>
      </c>
      <c r="H34" s="13">
        <v>154</v>
      </c>
      <c r="I34" s="13">
        <v>38</v>
      </c>
      <c r="J34" s="13">
        <v>16</v>
      </c>
      <c r="K34" s="15"/>
      <c r="L34" s="13">
        <f t="shared" si="1"/>
        <v>1854</v>
      </c>
      <c r="M34" s="13">
        <f t="shared" si="0"/>
        <v>413</v>
      </c>
      <c r="N34" s="13">
        <f t="shared" si="0"/>
        <v>135</v>
      </c>
      <c r="O34" s="13">
        <f t="shared" si="0"/>
        <v>53</v>
      </c>
      <c r="P34" s="15"/>
      <c r="Q34" s="13">
        <f t="shared" si="2"/>
        <v>2455</v>
      </c>
    </row>
    <row r="35" spans="1:17" x14ac:dyDescent="0.25">
      <c r="A35" s="12">
        <v>48</v>
      </c>
      <c r="B35" s="13">
        <v>1110</v>
      </c>
      <c r="C35" s="13">
        <v>269</v>
      </c>
      <c r="D35" s="13">
        <v>90</v>
      </c>
      <c r="E35" s="13">
        <v>35</v>
      </c>
      <c r="F35" s="14"/>
      <c r="G35" s="13">
        <v>822</v>
      </c>
      <c r="H35" s="13">
        <v>141</v>
      </c>
      <c r="I35" s="13">
        <v>35</v>
      </c>
      <c r="J35" s="13">
        <v>19</v>
      </c>
      <c r="K35" s="15"/>
      <c r="L35" s="13">
        <f t="shared" si="1"/>
        <v>1932</v>
      </c>
      <c r="M35" s="13">
        <f t="shared" si="0"/>
        <v>410</v>
      </c>
      <c r="N35" s="13">
        <f t="shared" si="0"/>
        <v>125</v>
      </c>
      <c r="O35" s="13">
        <f t="shared" si="0"/>
        <v>54</v>
      </c>
      <c r="P35" s="15"/>
      <c r="Q35" s="13">
        <f t="shared" si="2"/>
        <v>2521</v>
      </c>
    </row>
    <row r="36" spans="1:17" x14ac:dyDescent="0.25">
      <c r="A36" s="12">
        <v>49</v>
      </c>
      <c r="B36" s="13">
        <v>1030</v>
      </c>
      <c r="C36" s="13">
        <v>289</v>
      </c>
      <c r="D36" s="13">
        <v>103</v>
      </c>
      <c r="E36" s="13">
        <v>41</v>
      </c>
      <c r="F36" s="14"/>
      <c r="G36" s="13">
        <v>810</v>
      </c>
      <c r="H36" s="13">
        <v>157</v>
      </c>
      <c r="I36" s="13">
        <v>48</v>
      </c>
      <c r="J36" s="13">
        <v>33</v>
      </c>
      <c r="K36" s="15"/>
      <c r="L36" s="13">
        <f t="shared" si="1"/>
        <v>1840</v>
      </c>
      <c r="M36" s="13">
        <f t="shared" si="0"/>
        <v>446</v>
      </c>
      <c r="N36" s="13">
        <f t="shared" si="0"/>
        <v>151</v>
      </c>
      <c r="O36" s="13">
        <f t="shared" si="0"/>
        <v>74</v>
      </c>
      <c r="P36" s="15"/>
      <c r="Q36" s="13">
        <f t="shared" si="2"/>
        <v>2511</v>
      </c>
    </row>
    <row r="37" spans="1:17" x14ac:dyDescent="0.25">
      <c r="A37" s="12">
        <v>50</v>
      </c>
      <c r="B37" s="13">
        <v>1146</v>
      </c>
      <c r="C37" s="13">
        <v>279</v>
      </c>
      <c r="D37" s="13">
        <v>91</v>
      </c>
      <c r="E37" s="13">
        <v>43</v>
      </c>
      <c r="F37" s="14"/>
      <c r="G37" s="13">
        <v>822</v>
      </c>
      <c r="H37" s="13">
        <v>134</v>
      </c>
      <c r="I37" s="13">
        <v>44</v>
      </c>
      <c r="J37" s="13">
        <v>23</v>
      </c>
      <c r="K37" s="15"/>
      <c r="L37" s="13">
        <f t="shared" si="1"/>
        <v>1968</v>
      </c>
      <c r="M37" s="13">
        <f t="shared" si="0"/>
        <v>413</v>
      </c>
      <c r="N37" s="13">
        <f t="shared" si="0"/>
        <v>135</v>
      </c>
      <c r="O37" s="13">
        <f t="shared" si="0"/>
        <v>66</v>
      </c>
      <c r="P37" s="15"/>
      <c r="Q37" s="13">
        <f t="shared" si="2"/>
        <v>2582</v>
      </c>
    </row>
    <row r="38" spans="1:17" x14ac:dyDescent="0.25">
      <c r="A38" s="12">
        <v>51</v>
      </c>
      <c r="B38" s="13">
        <v>1151</v>
      </c>
      <c r="C38" s="13">
        <v>297</v>
      </c>
      <c r="D38" s="13">
        <v>114</v>
      </c>
      <c r="E38" s="13">
        <v>42</v>
      </c>
      <c r="F38" s="14"/>
      <c r="G38" s="13">
        <v>858</v>
      </c>
      <c r="H38" s="13">
        <v>151</v>
      </c>
      <c r="I38" s="13">
        <v>45</v>
      </c>
      <c r="J38" s="13">
        <v>18</v>
      </c>
      <c r="K38" s="15"/>
      <c r="L38" s="13">
        <f t="shared" si="1"/>
        <v>2009</v>
      </c>
      <c r="M38" s="13">
        <f t="shared" si="0"/>
        <v>448</v>
      </c>
      <c r="N38" s="13">
        <f t="shared" si="0"/>
        <v>159</v>
      </c>
      <c r="O38" s="13">
        <f t="shared" si="0"/>
        <v>60</v>
      </c>
      <c r="P38" s="15"/>
      <c r="Q38" s="13">
        <f t="shared" si="2"/>
        <v>2676</v>
      </c>
    </row>
    <row r="39" spans="1:17" x14ac:dyDescent="0.25">
      <c r="A39" s="12">
        <v>52</v>
      </c>
      <c r="B39" s="13">
        <v>1239</v>
      </c>
      <c r="C39" s="13">
        <v>316</v>
      </c>
      <c r="D39" s="13">
        <v>107</v>
      </c>
      <c r="E39" s="13">
        <v>61</v>
      </c>
      <c r="F39" s="14"/>
      <c r="G39" s="13">
        <v>870</v>
      </c>
      <c r="H39" s="13">
        <v>171</v>
      </c>
      <c r="I39" s="13">
        <v>60</v>
      </c>
      <c r="J39" s="13">
        <v>20</v>
      </c>
      <c r="K39" s="15"/>
      <c r="L39" s="13">
        <f t="shared" si="1"/>
        <v>2109</v>
      </c>
      <c r="M39" s="13">
        <f t="shared" si="0"/>
        <v>487</v>
      </c>
      <c r="N39" s="13">
        <f t="shared" si="0"/>
        <v>167</v>
      </c>
      <c r="O39" s="13">
        <f t="shared" si="0"/>
        <v>81</v>
      </c>
      <c r="P39" s="15"/>
      <c r="Q39" s="13">
        <f t="shared" si="2"/>
        <v>2844</v>
      </c>
    </row>
    <row r="40" spans="1:17" x14ac:dyDescent="0.25">
      <c r="A40" s="12">
        <v>53</v>
      </c>
      <c r="B40" s="13">
        <v>1218</v>
      </c>
      <c r="C40" s="13">
        <v>320</v>
      </c>
      <c r="D40" s="13">
        <v>126</v>
      </c>
      <c r="E40" s="13">
        <v>39</v>
      </c>
      <c r="F40" s="14"/>
      <c r="G40" s="13">
        <v>863</v>
      </c>
      <c r="H40" s="13">
        <v>165</v>
      </c>
      <c r="I40" s="13">
        <v>63</v>
      </c>
      <c r="J40" s="13">
        <v>30</v>
      </c>
      <c r="K40" s="15"/>
      <c r="L40" s="13">
        <f t="shared" si="1"/>
        <v>2081</v>
      </c>
      <c r="M40" s="13">
        <f t="shared" si="0"/>
        <v>485</v>
      </c>
      <c r="N40" s="13">
        <f t="shared" si="0"/>
        <v>189</v>
      </c>
      <c r="O40" s="13">
        <f t="shared" si="0"/>
        <v>69</v>
      </c>
      <c r="P40" s="15"/>
      <c r="Q40" s="13">
        <f t="shared" si="2"/>
        <v>2824</v>
      </c>
    </row>
    <row r="41" spans="1:17" x14ac:dyDescent="0.25">
      <c r="A41" s="12">
        <v>54</v>
      </c>
      <c r="B41" s="13">
        <v>1170</v>
      </c>
      <c r="C41" s="13">
        <v>378</v>
      </c>
      <c r="D41" s="13">
        <v>149</v>
      </c>
      <c r="E41" s="13">
        <v>43</v>
      </c>
      <c r="F41" s="14"/>
      <c r="G41" s="13">
        <v>789</v>
      </c>
      <c r="H41" s="13">
        <v>176</v>
      </c>
      <c r="I41" s="13">
        <v>62</v>
      </c>
      <c r="J41" s="13">
        <v>31</v>
      </c>
      <c r="K41" s="15"/>
      <c r="L41" s="13">
        <f t="shared" si="1"/>
        <v>1959</v>
      </c>
      <c r="M41" s="13">
        <f t="shared" si="0"/>
        <v>554</v>
      </c>
      <c r="N41" s="13">
        <f t="shared" si="0"/>
        <v>211</v>
      </c>
      <c r="O41" s="13">
        <f t="shared" si="0"/>
        <v>74</v>
      </c>
      <c r="P41" s="15"/>
      <c r="Q41" s="13">
        <f t="shared" si="2"/>
        <v>2798</v>
      </c>
    </row>
    <row r="42" spans="1:17" x14ac:dyDescent="0.25">
      <c r="A42" s="12">
        <v>55</v>
      </c>
      <c r="B42" s="13">
        <v>1266</v>
      </c>
      <c r="C42" s="13">
        <v>352</v>
      </c>
      <c r="D42" s="13">
        <v>184</v>
      </c>
      <c r="E42" s="13">
        <v>54</v>
      </c>
      <c r="F42" s="14"/>
      <c r="G42" s="13">
        <v>782</v>
      </c>
      <c r="H42" s="13">
        <v>174</v>
      </c>
      <c r="I42" s="13">
        <v>51</v>
      </c>
      <c r="J42" s="13">
        <v>20</v>
      </c>
      <c r="K42" s="15"/>
      <c r="L42" s="13">
        <f t="shared" si="1"/>
        <v>2048</v>
      </c>
      <c r="M42" s="13">
        <f t="shared" si="0"/>
        <v>526</v>
      </c>
      <c r="N42" s="13">
        <f t="shared" si="0"/>
        <v>235</v>
      </c>
      <c r="O42" s="13">
        <f t="shared" si="0"/>
        <v>74</v>
      </c>
      <c r="P42" s="15"/>
      <c r="Q42" s="13">
        <f t="shared" si="2"/>
        <v>2883</v>
      </c>
    </row>
    <row r="43" spans="1:17" x14ac:dyDescent="0.25">
      <c r="A43" s="12">
        <v>56</v>
      </c>
      <c r="B43" s="13">
        <v>1340</v>
      </c>
      <c r="C43" s="13">
        <v>365</v>
      </c>
      <c r="D43" s="13">
        <v>151</v>
      </c>
      <c r="E43" s="13">
        <v>62</v>
      </c>
      <c r="F43" s="14"/>
      <c r="G43" s="13">
        <v>788</v>
      </c>
      <c r="H43" s="13">
        <v>182</v>
      </c>
      <c r="I43" s="13">
        <v>70</v>
      </c>
      <c r="J43" s="13">
        <v>26</v>
      </c>
      <c r="K43" s="15"/>
      <c r="L43" s="13">
        <f t="shared" si="1"/>
        <v>2128</v>
      </c>
      <c r="M43" s="13">
        <f t="shared" si="0"/>
        <v>547</v>
      </c>
      <c r="N43" s="13">
        <f t="shared" si="0"/>
        <v>221</v>
      </c>
      <c r="O43" s="13">
        <f t="shared" si="0"/>
        <v>88</v>
      </c>
      <c r="P43" s="15"/>
      <c r="Q43" s="13">
        <f t="shared" si="2"/>
        <v>2984</v>
      </c>
    </row>
    <row r="44" spans="1:17" x14ac:dyDescent="0.25">
      <c r="A44" s="12">
        <v>57</v>
      </c>
      <c r="B44" s="13">
        <v>1274</v>
      </c>
      <c r="C44" s="13">
        <v>359</v>
      </c>
      <c r="D44" s="13">
        <v>177</v>
      </c>
      <c r="E44" s="13">
        <v>76</v>
      </c>
      <c r="F44" s="14"/>
      <c r="G44" s="13">
        <v>747</v>
      </c>
      <c r="H44" s="13">
        <v>182</v>
      </c>
      <c r="I44" s="13">
        <v>73</v>
      </c>
      <c r="J44" s="13">
        <v>30</v>
      </c>
      <c r="K44" s="15"/>
      <c r="L44" s="13">
        <f t="shared" si="1"/>
        <v>2021</v>
      </c>
      <c r="M44" s="13">
        <f t="shared" si="0"/>
        <v>541</v>
      </c>
      <c r="N44" s="13">
        <f t="shared" si="0"/>
        <v>250</v>
      </c>
      <c r="O44" s="13">
        <f t="shared" si="0"/>
        <v>106</v>
      </c>
      <c r="P44" s="15"/>
      <c r="Q44" s="13">
        <f t="shared" si="2"/>
        <v>2918</v>
      </c>
    </row>
    <row r="45" spans="1:17" x14ac:dyDescent="0.25">
      <c r="A45" s="12">
        <v>58</v>
      </c>
      <c r="B45" s="13">
        <v>1368</v>
      </c>
      <c r="C45" s="13">
        <v>431</v>
      </c>
      <c r="D45" s="13">
        <v>191</v>
      </c>
      <c r="E45" s="13">
        <v>74</v>
      </c>
      <c r="F45" s="14"/>
      <c r="G45" s="13">
        <v>817</v>
      </c>
      <c r="H45" s="13">
        <v>173</v>
      </c>
      <c r="I45" s="13">
        <v>72</v>
      </c>
      <c r="J45" s="13">
        <v>35</v>
      </c>
      <c r="K45" s="15"/>
      <c r="L45" s="13">
        <f t="shared" si="1"/>
        <v>2185</v>
      </c>
      <c r="M45" s="13">
        <f t="shared" si="0"/>
        <v>604</v>
      </c>
      <c r="N45" s="13">
        <f t="shared" si="0"/>
        <v>263</v>
      </c>
      <c r="O45" s="13">
        <f t="shared" si="0"/>
        <v>109</v>
      </c>
      <c r="P45" s="15"/>
      <c r="Q45" s="13">
        <f t="shared" si="2"/>
        <v>3161</v>
      </c>
    </row>
    <row r="46" spans="1:17" x14ac:dyDescent="0.25">
      <c r="A46" s="12">
        <v>59</v>
      </c>
      <c r="B46" s="13">
        <v>1322</v>
      </c>
      <c r="C46" s="13">
        <v>424</v>
      </c>
      <c r="D46" s="13">
        <v>199</v>
      </c>
      <c r="E46" s="13">
        <v>77</v>
      </c>
      <c r="F46" s="14"/>
      <c r="G46" s="13">
        <v>802</v>
      </c>
      <c r="H46" s="13">
        <v>174</v>
      </c>
      <c r="I46" s="13">
        <v>92</v>
      </c>
      <c r="J46" s="13">
        <v>33</v>
      </c>
      <c r="K46" s="15"/>
      <c r="L46" s="13">
        <f t="shared" si="1"/>
        <v>2124</v>
      </c>
      <c r="M46" s="13">
        <f t="shared" si="0"/>
        <v>598</v>
      </c>
      <c r="N46" s="13">
        <f t="shared" si="0"/>
        <v>291</v>
      </c>
      <c r="O46" s="13">
        <f t="shared" si="0"/>
        <v>110</v>
      </c>
      <c r="P46" s="15"/>
      <c r="Q46" s="13">
        <f t="shared" si="2"/>
        <v>3123</v>
      </c>
    </row>
    <row r="47" spans="1:17" x14ac:dyDescent="0.25">
      <c r="A47" s="12">
        <v>60</v>
      </c>
      <c r="B47" s="13">
        <v>1457</v>
      </c>
      <c r="C47" s="13">
        <v>428</v>
      </c>
      <c r="D47" s="13">
        <v>219</v>
      </c>
      <c r="E47" s="13">
        <v>71</v>
      </c>
      <c r="F47" s="14"/>
      <c r="G47" s="13">
        <v>788</v>
      </c>
      <c r="H47" s="13">
        <v>230</v>
      </c>
      <c r="I47" s="13">
        <v>91</v>
      </c>
      <c r="J47" s="13">
        <v>23</v>
      </c>
      <c r="K47" s="15"/>
      <c r="L47" s="13">
        <f t="shared" si="1"/>
        <v>2245</v>
      </c>
      <c r="M47" s="13">
        <f t="shared" si="0"/>
        <v>658</v>
      </c>
      <c r="N47" s="13">
        <f t="shared" si="0"/>
        <v>310</v>
      </c>
      <c r="O47" s="13">
        <f t="shared" si="0"/>
        <v>94</v>
      </c>
      <c r="P47" s="15"/>
      <c r="Q47" s="13">
        <f t="shared" si="2"/>
        <v>3307</v>
      </c>
    </row>
    <row r="48" spans="1:17" x14ac:dyDescent="0.25">
      <c r="A48" s="12">
        <v>61</v>
      </c>
      <c r="B48" s="13">
        <v>1408</v>
      </c>
      <c r="C48" s="13">
        <v>488</v>
      </c>
      <c r="D48" s="13">
        <v>199</v>
      </c>
      <c r="E48" s="13">
        <v>102</v>
      </c>
      <c r="F48" s="14"/>
      <c r="G48" s="13">
        <v>836</v>
      </c>
      <c r="H48" s="13">
        <v>222</v>
      </c>
      <c r="I48" s="13">
        <v>95</v>
      </c>
      <c r="J48" s="13">
        <v>38</v>
      </c>
      <c r="K48" s="15"/>
      <c r="L48" s="13">
        <f t="shared" si="1"/>
        <v>2244</v>
      </c>
      <c r="M48" s="13">
        <f t="shared" si="0"/>
        <v>710</v>
      </c>
      <c r="N48" s="13">
        <f t="shared" si="0"/>
        <v>294</v>
      </c>
      <c r="O48" s="13">
        <f t="shared" si="0"/>
        <v>140</v>
      </c>
      <c r="P48" s="15"/>
      <c r="Q48" s="13">
        <f t="shared" si="2"/>
        <v>3388</v>
      </c>
    </row>
    <row r="49" spans="1:17" x14ac:dyDescent="0.25">
      <c r="A49" s="12">
        <v>62</v>
      </c>
      <c r="B49" s="13">
        <v>1688</v>
      </c>
      <c r="C49" s="13">
        <v>491</v>
      </c>
      <c r="D49" s="13">
        <v>243</v>
      </c>
      <c r="E49" s="13">
        <v>97</v>
      </c>
      <c r="F49" s="14"/>
      <c r="G49" s="13">
        <v>856</v>
      </c>
      <c r="H49" s="13">
        <v>197</v>
      </c>
      <c r="I49" s="13">
        <v>89</v>
      </c>
      <c r="J49" s="13">
        <v>42</v>
      </c>
      <c r="K49" s="15"/>
      <c r="L49" s="13">
        <f t="shared" si="1"/>
        <v>2544</v>
      </c>
      <c r="M49" s="13">
        <f t="shared" si="0"/>
        <v>688</v>
      </c>
      <c r="N49" s="13">
        <f t="shared" si="0"/>
        <v>332</v>
      </c>
      <c r="O49" s="13">
        <f t="shared" si="0"/>
        <v>139</v>
      </c>
      <c r="P49" s="15"/>
      <c r="Q49" s="13">
        <f t="shared" si="2"/>
        <v>3703</v>
      </c>
    </row>
    <row r="50" spans="1:17" x14ac:dyDescent="0.25">
      <c r="A50" s="12">
        <v>63</v>
      </c>
      <c r="B50" s="13">
        <v>1896</v>
      </c>
      <c r="C50" s="13">
        <v>564</v>
      </c>
      <c r="D50" s="13">
        <v>254</v>
      </c>
      <c r="E50" s="13">
        <v>139</v>
      </c>
      <c r="F50" s="14"/>
      <c r="G50" s="13">
        <v>878</v>
      </c>
      <c r="H50" s="13">
        <v>252</v>
      </c>
      <c r="I50" s="13">
        <v>100</v>
      </c>
      <c r="J50" s="13">
        <v>31</v>
      </c>
      <c r="K50" s="15"/>
      <c r="L50" s="13">
        <f t="shared" si="1"/>
        <v>2774</v>
      </c>
      <c r="M50" s="13">
        <f t="shared" si="0"/>
        <v>816</v>
      </c>
      <c r="N50" s="13">
        <f t="shared" si="0"/>
        <v>354</v>
      </c>
      <c r="O50" s="13">
        <f t="shared" si="0"/>
        <v>170</v>
      </c>
      <c r="P50" s="15"/>
      <c r="Q50" s="13">
        <f t="shared" si="2"/>
        <v>4114</v>
      </c>
    </row>
    <row r="51" spans="1:17" x14ac:dyDescent="0.25">
      <c r="A51" s="12">
        <v>64</v>
      </c>
      <c r="B51" s="13">
        <v>1840</v>
      </c>
      <c r="C51" s="13">
        <v>500</v>
      </c>
      <c r="D51" s="13">
        <v>284</v>
      </c>
      <c r="E51" s="13">
        <v>101</v>
      </c>
      <c r="F51" s="14"/>
      <c r="G51" s="13">
        <v>944</v>
      </c>
      <c r="H51" s="13">
        <v>253</v>
      </c>
      <c r="I51" s="13">
        <v>96</v>
      </c>
      <c r="J51" s="13">
        <v>35</v>
      </c>
      <c r="K51" s="15"/>
      <c r="L51" s="13">
        <f t="shared" si="1"/>
        <v>2784</v>
      </c>
      <c r="M51" s="13">
        <f t="shared" si="0"/>
        <v>753</v>
      </c>
      <c r="N51" s="13">
        <f t="shared" si="0"/>
        <v>380</v>
      </c>
      <c r="O51" s="13">
        <f t="shared" si="0"/>
        <v>136</v>
      </c>
      <c r="P51" s="15"/>
      <c r="Q51" s="13">
        <f t="shared" si="2"/>
        <v>4053</v>
      </c>
    </row>
    <row r="52" spans="1:17" x14ac:dyDescent="0.25">
      <c r="A52" s="12" t="s">
        <v>2</v>
      </c>
      <c r="B52" s="13">
        <v>1087</v>
      </c>
      <c r="C52" s="13">
        <v>288</v>
      </c>
      <c r="D52" s="13">
        <v>132</v>
      </c>
      <c r="E52" s="13">
        <v>29</v>
      </c>
      <c r="F52" s="14"/>
      <c r="G52" s="13">
        <v>182</v>
      </c>
      <c r="H52" s="13">
        <v>54</v>
      </c>
      <c r="I52" s="13">
        <v>8</v>
      </c>
      <c r="J52" s="13">
        <v>1</v>
      </c>
      <c r="K52" s="15"/>
      <c r="L52" s="13">
        <f t="shared" si="1"/>
        <v>1269</v>
      </c>
      <c r="M52" s="13">
        <f t="shared" si="0"/>
        <v>342</v>
      </c>
      <c r="N52" s="13">
        <f t="shared" si="0"/>
        <v>140</v>
      </c>
      <c r="O52" s="13">
        <f t="shared" si="0"/>
        <v>30</v>
      </c>
      <c r="P52" s="15"/>
      <c r="Q52" s="13">
        <f t="shared" si="2"/>
        <v>1781</v>
      </c>
    </row>
    <row r="53" spans="1:17" x14ac:dyDescent="0.25">
      <c r="A53" s="16" t="s">
        <v>20</v>
      </c>
      <c r="B53" s="13">
        <f>SUM(B4:B52)</f>
        <v>57622</v>
      </c>
      <c r="C53" s="13">
        <f t="shared" ref="C53:O53" si="3">SUM(C4:C52)</f>
        <v>15918</v>
      </c>
      <c r="D53" s="13">
        <f t="shared" si="3"/>
        <v>5528</v>
      </c>
      <c r="E53" s="13">
        <f t="shared" si="3"/>
        <v>2602</v>
      </c>
      <c r="F53" s="13">
        <f t="shared" si="3"/>
        <v>0</v>
      </c>
      <c r="G53" s="13">
        <f t="shared" si="3"/>
        <v>47785</v>
      </c>
      <c r="H53" s="13">
        <f t="shared" si="3"/>
        <v>8212</v>
      </c>
      <c r="I53" s="13">
        <f t="shared" si="3"/>
        <v>2387</v>
      </c>
      <c r="J53" s="13">
        <f t="shared" si="3"/>
        <v>1357</v>
      </c>
      <c r="K53" s="13">
        <f t="shared" si="3"/>
        <v>0</v>
      </c>
      <c r="L53" s="13">
        <f t="shared" si="3"/>
        <v>105407</v>
      </c>
      <c r="M53" s="13">
        <f t="shared" si="3"/>
        <v>24130</v>
      </c>
      <c r="N53" s="13">
        <f t="shared" si="3"/>
        <v>7915</v>
      </c>
      <c r="O53" s="13">
        <f t="shared" si="3"/>
        <v>3959</v>
      </c>
      <c r="P53" s="13">
        <f>SUM(P4:P52)</f>
        <v>0</v>
      </c>
      <c r="Q53" s="13">
        <f t="shared" ref="Q53" si="4">SUM(Q4:Q52)</f>
        <v>141411</v>
      </c>
    </row>
    <row r="54" spans="1:17" x14ac:dyDescent="0.2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x14ac:dyDescent="0.25">
      <c r="C55" s="9" t="s">
        <v>12</v>
      </c>
      <c r="D55" s="26" t="s">
        <v>16</v>
      </c>
      <c r="E55" s="26"/>
      <c r="F55" s="26"/>
      <c r="G55" s="26"/>
      <c r="H55" s="10"/>
      <c r="Q55" s="2" t="s">
        <v>7</v>
      </c>
    </row>
    <row r="56" spans="1:17" x14ac:dyDescent="0.25">
      <c r="C56" s="9" t="s">
        <v>13</v>
      </c>
      <c r="D56" s="26" t="s">
        <v>17</v>
      </c>
      <c r="E56" s="26"/>
      <c r="F56" s="26"/>
      <c r="G56" s="26"/>
      <c r="H56" s="10"/>
    </row>
    <row r="57" spans="1:17" x14ac:dyDescent="0.25">
      <c r="C57" s="9" t="s">
        <v>14</v>
      </c>
      <c r="D57" s="26" t="s">
        <v>18</v>
      </c>
      <c r="E57" s="26"/>
      <c r="F57" s="26"/>
      <c r="G57" s="26"/>
      <c r="H57" s="10"/>
    </row>
    <row r="58" spans="1:17" x14ac:dyDescent="0.25">
      <c r="C58" s="9" t="s">
        <v>15</v>
      </c>
      <c r="D58" s="26" t="s">
        <v>19</v>
      </c>
      <c r="E58" s="26"/>
      <c r="F58" s="26"/>
      <c r="G58" s="26"/>
      <c r="H58" s="10"/>
    </row>
    <row r="60" spans="1:17" x14ac:dyDescent="0.25">
      <c r="C60" s="20" t="s">
        <v>21</v>
      </c>
      <c r="D60" s="22"/>
      <c r="E60" s="22"/>
      <c r="F60" s="22"/>
      <c r="G60" s="22"/>
    </row>
  </sheetData>
  <mergeCells count="7">
    <mergeCell ref="D58:G58"/>
    <mergeCell ref="B1:E1"/>
    <mergeCell ref="G1:J1"/>
    <mergeCell ref="L1:O1"/>
    <mergeCell ref="D55:G55"/>
    <mergeCell ref="D56:G56"/>
    <mergeCell ref="D57:G57"/>
  </mergeCells>
  <pageMargins left="0.25" right="0.25" top="0.75" bottom="0.75" header="0.3" footer="0.3"/>
  <pageSetup scale="82" fitToHeight="0" orientation="landscape" horizontalDpi="1200" verticalDpi="1200" r:id="rId1"/>
  <headerFooter>
    <oddHeader>&amp;C&amp;26Nevada Covered Lives by Age - Individual Market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HMO vs PPO</vt:lpstr>
      <vt:lpstr>Cov Lives - Small Group</vt:lpstr>
      <vt:lpstr>Cov Lives - Individual</vt:lpstr>
    </vt:vector>
  </TitlesOfParts>
  <Company>Division of Insurance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Woodward</dc:creator>
  <cp:lastModifiedBy>Jeremey Gladstone</cp:lastModifiedBy>
  <cp:lastPrinted>2016-07-11T15:53:48Z</cp:lastPrinted>
  <dcterms:created xsi:type="dcterms:W3CDTF">2016-06-16T14:10:09Z</dcterms:created>
  <dcterms:modified xsi:type="dcterms:W3CDTF">2016-07-13T19:42:30Z</dcterms:modified>
</cp:coreProperties>
</file>