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75" windowHeight="9465" tabRatio="709" activeTab="0"/>
  </bookViews>
  <sheets>
    <sheet name="NDOI-938" sheetId="1" r:id="rId1"/>
    <sheet name="NDOI-939 LH" sheetId="2" r:id="rId2"/>
    <sheet name="NDOI-940 Total Gross" sheetId="3" r:id="rId3"/>
    <sheet name="NDOI-940 Total Level" sheetId="4" r:id="rId4"/>
    <sheet name="NDOI-940 Total Net" sheetId="5" r:id="rId5"/>
    <sheet name="NDOI-943 CU Net" sheetId="6" r:id="rId6"/>
    <sheet name="NDOI-943 Bank Net" sheetId="7" r:id="rId7"/>
    <sheet name="NDOI-943 FC Net" sheetId="8" r:id="rId8"/>
    <sheet name="NDOI-943 Auto Net" sheetId="9" r:id="rId9"/>
    <sheet name="NDOI-943 Retail Net" sheetId="10" r:id="rId10"/>
    <sheet name="NDOI-943 Other Net" sheetId="11" r:id="rId11"/>
    <sheet name="NDOI-943 Total Net" sheetId="12" r:id="rId12"/>
    <sheet name="NDOI-943 CU Level" sheetId="13" r:id="rId13"/>
    <sheet name="NDOI-943 Bank Level" sheetId="14" r:id="rId14"/>
    <sheet name="NDOI-943 FC Level" sheetId="15" r:id="rId15"/>
    <sheet name="NDOI-943 Auto Level" sheetId="16" r:id="rId16"/>
    <sheet name="NDOI-943 Retail Level" sheetId="17" r:id="rId17"/>
    <sheet name="NDOI-943 Other Level" sheetId="18" r:id="rId18"/>
    <sheet name="NDOI-943 Total Level" sheetId="19" r:id="rId19"/>
  </sheets>
  <definedNames>
    <definedName name="_xlnm.Print_Area" localSheetId="0">'NDOI-938'!$A$1:$K$26</definedName>
    <definedName name="_xlnm.Print_Area" localSheetId="1">'NDOI-939 LH'!$A$1:$H$48</definedName>
    <definedName name="_xlnm.Print_Area" localSheetId="2">'NDOI-940 Total Gross'!$A$1:$K$34</definedName>
    <definedName name="_xlnm.Print_Area" localSheetId="3">'NDOI-940 Total Level'!$A$1:$K$34</definedName>
    <definedName name="_xlnm.Print_Area" localSheetId="4">'NDOI-940 Total Net'!$A$1:$K$34</definedName>
    <definedName name="_xlnm.Print_Area" localSheetId="15">'NDOI-943 Auto Level'!$A$1:$K$34</definedName>
    <definedName name="_xlnm.Print_Area" localSheetId="8">'NDOI-943 Auto Net'!$A$1:$K$34</definedName>
    <definedName name="_xlnm.Print_Area" localSheetId="13">'NDOI-943 Bank Level'!$A$1:$K$34</definedName>
    <definedName name="_xlnm.Print_Area" localSheetId="6">'NDOI-943 Bank Net'!$A$1:$K$34</definedName>
    <definedName name="_xlnm.Print_Area" localSheetId="12">'NDOI-943 CU Level'!$A$1:$K$34</definedName>
    <definedName name="_xlnm.Print_Area" localSheetId="5">'NDOI-943 CU Net'!$A$1:$K$34</definedName>
    <definedName name="_xlnm.Print_Area" localSheetId="14">'NDOI-943 FC Level'!$A$1:$K$34</definedName>
    <definedName name="_xlnm.Print_Area" localSheetId="7">'NDOI-943 FC Net'!$A$1:$K$34</definedName>
    <definedName name="_xlnm.Print_Area" localSheetId="17">'NDOI-943 Other Level'!$A$1:$K$34</definedName>
    <definedName name="_xlnm.Print_Area" localSheetId="10">'NDOI-943 Other Net'!$A$1:$K$34</definedName>
    <definedName name="_xlnm.Print_Area" localSheetId="16">'NDOI-943 Retail Level'!$A$1:$K$34</definedName>
    <definedName name="_xlnm.Print_Area" localSheetId="9">'NDOI-943 Retail Net'!$A$1:$K$34</definedName>
    <definedName name="_xlnm.Print_Area" localSheetId="18">'NDOI-943 Total Level'!$A$1:$K$34</definedName>
    <definedName name="_xlnm.Print_Area" localSheetId="11">'NDOI-943 Total Net'!$A$1:$K$34</definedName>
    <definedName name="_xlnm.Print_Titles" localSheetId="2">'NDOI-940 Total Gross'!$1:$3</definedName>
    <definedName name="_xlnm.Print_Titles" localSheetId="3">'NDOI-940 Total Level'!$1:$3</definedName>
    <definedName name="_xlnm.Print_Titles" localSheetId="4">'NDOI-940 Total Net'!$1:$3</definedName>
    <definedName name="_xlnm.Print_Titles" localSheetId="15">'NDOI-943 Auto Level'!$1:$3</definedName>
    <definedName name="_xlnm.Print_Titles" localSheetId="8">'NDOI-943 Auto Net'!$1:$3</definedName>
    <definedName name="_xlnm.Print_Titles" localSheetId="13">'NDOI-943 Bank Level'!$1:$3</definedName>
    <definedName name="_xlnm.Print_Titles" localSheetId="6">'NDOI-943 Bank Net'!$1:$3</definedName>
    <definedName name="_xlnm.Print_Titles" localSheetId="12">'NDOI-943 CU Level'!$1:$3</definedName>
    <definedName name="_xlnm.Print_Titles" localSheetId="5">'NDOI-943 CU Net'!$1:$3</definedName>
    <definedName name="_xlnm.Print_Titles" localSheetId="14">'NDOI-943 FC Level'!$1:$3</definedName>
    <definedName name="_xlnm.Print_Titles" localSheetId="7">'NDOI-943 FC Net'!$1:$3</definedName>
    <definedName name="_xlnm.Print_Titles" localSheetId="17">'NDOI-943 Other Level'!$1:$3</definedName>
    <definedName name="_xlnm.Print_Titles" localSheetId="10">'NDOI-943 Other Net'!$1:$3</definedName>
    <definedName name="_xlnm.Print_Titles" localSheetId="16">'NDOI-943 Retail Level'!$1:$3</definedName>
    <definedName name="_xlnm.Print_Titles" localSheetId="9">'NDOI-943 Retail Net'!$1:$3</definedName>
    <definedName name="_xlnm.Print_Titles" localSheetId="18">'NDOI-943 Total Level'!$1:$3</definedName>
    <definedName name="_xlnm.Print_Titles" localSheetId="11">'NDOI-943 Total Net'!$1:$3</definedName>
  </definedNames>
  <calcPr fullCalcOnLoad="1"/>
</workbook>
</file>

<file path=xl/sharedStrings.xml><?xml version="1.0" encoding="utf-8"?>
<sst xmlns="http://schemas.openxmlformats.org/spreadsheetml/2006/main" count="936" uniqueCount="139">
  <si>
    <t>Line</t>
  </si>
  <si>
    <t>Other</t>
  </si>
  <si>
    <t>Total</t>
  </si>
  <si>
    <t>Monthly Outstanding Balance</t>
  </si>
  <si>
    <t>Single Premium</t>
  </si>
  <si>
    <t>Single</t>
  </si>
  <si>
    <t>Joint</t>
  </si>
  <si>
    <t>Open Ended</t>
  </si>
  <si>
    <t>Closed Ended</t>
  </si>
  <si>
    <t xml:space="preserve">Single </t>
  </si>
  <si>
    <t xml:space="preserve">Joint </t>
  </si>
  <si>
    <t>Company Name:</t>
  </si>
  <si>
    <t>Company Mailing Address:</t>
  </si>
  <si>
    <t>NAIC Company Code:</t>
  </si>
  <si>
    <t>(address)</t>
  </si>
  <si>
    <t>(City)</t>
  </si>
  <si>
    <t>(State)</t>
  </si>
  <si>
    <t>(Zip)</t>
  </si>
  <si>
    <t>to</t>
  </si>
  <si>
    <t>Total for all Lines of Inurance</t>
  </si>
  <si>
    <t>Itemized General and Administrative Expenses</t>
  </si>
  <si>
    <t>Rent</t>
  </si>
  <si>
    <t>Salaries and Wages</t>
  </si>
  <si>
    <t>Advertising</t>
  </si>
  <si>
    <t>4.</t>
  </si>
  <si>
    <t>Revolving Account</t>
  </si>
  <si>
    <t xml:space="preserve">Total </t>
  </si>
  <si>
    <t>1. EARNED PREMIUMS:</t>
  </si>
  <si>
    <t>2. INCURRED CLAIMS</t>
  </si>
  <si>
    <t>3. INCURRED COMPENSATION</t>
  </si>
  <si>
    <t>4. LOSS PERCENTAGE:</t>
  </si>
  <si>
    <t xml:space="preserve">Gross written premiums </t>
  </si>
  <si>
    <t xml:space="preserve">Refunds on terminations </t>
  </si>
  <si>
    <t>Net written premiums (Lines 1.1 - 1.2)</t>
  </si>
  <si>
    <t xml:space="preserve">Premium reserves, start of period </t>
  </si>
  <si>
    <t>Unreported claim reserve, end of period)</t>
  </si>
  <si>
    <t xml:space="preserve">Claim reserves, start of period </t>
  </si>
  <si>
    <t xml:space="preserve">Claim reserves, end of period </t>
  </si>
  <si>
    <t>Incurred claims (Lines 2.1 - 2.2 + 2.3 -2.4 + 2.5)</t>
  </si>
  <si>
    <t xml:space="preserve">Commissions and service fees incurred </t>
  </si>
  <si>
    <t xml:space="preserve">Other incurred compensation </t>
  </si>
  <si>
    <t>Total incurred compensation (Lines 3.1+3.2)</t>
  </si>
  <si>
    <t>Commissions/service fee percentage Lines 3.1 / 1.3)</t>
  </si>
  <si>
    <t>Other incurred compensation percentage (lines 3.2 / 1.6)</t>
  </si>
  <si>
    <t>Actual loss percentage (Lines 2.6 / 1.6)</t>
  </si>
  <si>
    <t>Loss percentage at prima facie rates (Lines 2.6 / 1.7)</t>
  </si>
  <si>
    <t xml:space="preserve">5. Mean insurance in force </t>
  </si>
  <si>
    <t>6. Losses per $1,000 mean insurance in force                      (1,000 x Line 2.6 / Item 5)</t>
  </si>
  <si>
    <t>Classes of Business (check all that apply):</t>
  </si>
  <si>
    <t>Number of Policies in Force at End of Reporting Period</t>
  </si>
  <si>
    <t>Average Term of Policies and certificates of Insurance Incepting in Reporting Period (in months)</t>
  </si>
  <si>
    <t>Number of Policies in Force at Start of Reporting Period</t>
  </si>
  <si>
    <t>A.</t>
  </si>
  <si>
    <t>B.</t>
  </si>
  <si>
    <t>Experience</t>
  </si>
  <si>
    <t>Policy Information</t>
  </si>
  <si>
    <t>Description of Method Used to Allocate Expenses</t>
  </si>
  <si>
    <t>Percent allocated to Credit Life Insurance</t>
  </si>
  <si>
    <t>Reporting Period:</t>
  </si>
  <si>
    <t xml:space="preserve"> </t>
  </si>
  <si>
    <t>Premium reserves, end of period</t>
  </si>
  <si>
    <t>Earned Premium</t>
  </si>
  <si>
    <t>Earned Premium at Prima Facie</t>
  </si>
  <si>
    <t>Claims Paid</t>
  </si>
  <si>
    <t>Unreported claim reserve, start of period</t>
  </si>
  <si>
    <t>Unreported claim reserve, end of period</t>
  </si>
  <si>
    <t>Rental of equipment</t>
  </si>
  <si>
    <t>C.</t>
  </si>
  <si>
    <t>D.</t>
  </si>
  <si>
    <t>E.</t>
  </si>
  <si>
    <t>F.</t>
  </si>
  <si>
    <t>ABC Insurance Company</t>
  </si>
  <si>
    <t>Primary Contact Mailing Address:</t>
  </si>
  <si>
    <t>Secondary Contact Information:</t>
  </si>
  <si>
    <t>Name</t>
  </si>
  <si>
    <t xml:space="preserve">Phone Number </t>
  </si>
  <si>
    <t>email address</t>
  </si>
  <si>
    <t xml:space="preserve">       </t>
  </si>
  <si>
    <t>Credit Unions</t>
  </si>
  <si>
    <t>Commercial Banks, Savings and Loan Companies, and Mortgage Companies</t>
  </si>
  <si>
    <t>Finance Companies, small loan companies</t>
  </si>
  <si>
    <t>Auto Dealers (includes auto, trucks, boats)</t>
  </si>
  <si>
    <t>Retail</t>
  </si>
  <si>
    <t>Primary Contact Name, Title:</t>
  </si>
  <si>
    <t>Title</t>
  </si>
  <si>
    <t>Phone Number</t>
  </si>
  <si>
    <t>Fax Number</t>
  </si>
  <si>
    <t>(Address)</t>
  </si>
  <si>
    <t>Certifying Actuary Contact Information:</t>
  </si>
  <si>
    <t>Primary Contact Phone, Fax Number, Email address:</t>
  </si>
  <si>
    <t>SP</t>
  </si>
  <si>
    <t>MOB</t>
  </si>
  <si>
    <t>Contributions for benefit plans for employees</t>
  </si>
  <si>
    <t xml:space="preserve">Coverage:  Net </t>
  </si>
  <si>
    <t xml:space="preserve">Coverage: Net </t>
  </si>
  <si>
    <t>Coverage: Net</t>
  </si>
  <si>
    <t>Coverage: Gross</t>
  </si>
  <si>
    <t>Coverage: Level</t>
  </si>
  <si>
    <t>Coverage:  Level</t>
  </si>
  <si>
    <t>Contributions for Benefit plans for agents</t>
  </si>
  <si>
    <t>Payments to employees under non-funded benefit plans</t>
  </si>
  <si>
    <t>Payments to agents under non-funded benefit plans</t>
  </si>
  <si>
    <t>Other employee welfare</t>
  </si>
  <si>
    <t>Other agent welfare</t>
  </si>
  <si>
    <t>Legal fees and expenses</t>
  </si>
  <si>
    <t>Medical examination fees</t>
  </si>
  <si>
    <t>Inspection report fees</t>
  </si>
  <si>
    <t>Fees of public accountants and consulting actuaries</t>
  </si>
  <si>
    <t>Expense of investigation and settlement of policy claims</t>
  </si>
  <si>
    <t>Traveling Expenses</t>
  </si>
  <si>
    <t>Postage, express, telegraph and telephone</t>
  </si>
  <si>
    <t>Printing and stationery</t>
  </si>
  <si>
    <t>Cost or depreciation of furniture and equipment</t>
  </si>
  <si>
    <t>Cost or depreciation of EDP equipment and software</t>
  </si>
  <si>
    <t>Books and periodicals</t>
  </si>
  <si>
    <t>Bureau and association fees</t>
  </si>
  <si>
    <t>Insurance, except on real estate</t>
  </si>
  <si>
    <t>Miscellaneous losses</t>
  </si>
  <si>
    <t>Collection and bank service charges</t>
  </si>
  <si>
    <t>Sundry general expenses (must list major compnonents)</t>
  </si>
  <si>
    <t>Group service and administrative fees</t>
  </si>
  <si>
    <t>Reimbursement by uninsured plans</t>
  </si>
  <si>
    <t>Agency expense allowance</t>
  </si>
  <si>
    <t>Agents' balances charged off (less $. . . . . . . . . . Recovered)</t>
  </si>
  <si>
    <t>Agency conferences other than local meetings</t>
  </si>
  <si>
    <t>Real estate expenses</t>
  </si>
  <si>
    <t>Investment expenses not included elsewhere</t>
  </si>
  <si>
    <t>Aggregate write-in expenses</t>
  </si>
  <si>
    <t>General expenses incurred</t>
  </si>
  <si>
    <t>General expenses unpaid December 31, prior year</t>
  </si>
  <si>
    <t>General expenses unpaid December 31, current year</t>
  </si>
  <si>
    <t>Amounts receivable, relating to uninsured plans, prior year</t>
  </si>
  <si>
    <t>Amounts receivable, relating to uninsured plans, current year</t>
  </si>
  <si>
    <t>General Expenses paid during the year (1.35 + 1.36 - 1.37 -1.38 +1.39)</t>
  </si>
  <si>
    <t xml:space="preserve">Nevada State Premium Tax </t>
  </si>
  <si>
    <t>3.</t>
  </si>
  <si>
    <t>Other State Tax - Nevada</t>
  </si>
  <si>
    <t>Nevada State Regulatory License Fees and Fund Assesments</t>
  </si>
  <si>
    <t>Total Credit Life Insurance Amounts                        (In dollars)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</si>
</sst>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[$-409]mmmm\ d\,\ yyyy;@"/>
    <numFmt numFmtId="171" formatCode="m/d/yy;@"/>
    <numFmt numFmtId="172" formatCode="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%"/>
    <numFmt numFmtId="182" formatCode="0.0000%"/>
    <numFmt numFmtId="183" formatCode="#,##0.000"/>
    <numFmt numFmtId="184" formatCode="#,##0.0000"/>
    <numFmt numFmtId="185" formatCode="_(* #,##0.0_);_(* \(#,##0.0\);_(* &quot;-&quot;??_);_(@_)"/>
    <numFmt numFmtId="18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>
        <color indexed="8"/>
      </bottom>
    </border>
    <border>
      <left style="thick">
        <color indexed="8"/>
      </left>
      <right style="medium"/>
      <top style="thin">
        <color indexed="8"/>
      </top>
      <bottom style="thin"/>
    </border>
    <border>
      <left style="thick">
        <color indexed="8"/>
      </left>
      <right style="medium"/>
      <top style="thin"/>
      <bottom style="thin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>
        <color indexed="8"/>
      </right>
      <top style="thin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thin"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n"/>
      <right style="thick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/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 style="medium"/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/>
      <bottom style="thin"/>
    </border>
    <border>
      <left>
        <color indexed="63"/>
      </left>
      <right style="thick">
        <color indexed="8"/>
      </right>
      <top style="thin"/>
      <bottom style="medium"/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NumberFormat="1" applyFont="1" applyBorder="1" applyAlignment="1" quotePrefix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8" fillId="0" borderId="28" xfId="0" applyFont="1" applyBorder="1" applyAlignment="1">
      <alignment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" fontId="3" fillId="0" borderId="34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4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shrinkToFit="1"/>
    </xf>
    <xf numFmtId="10" fontId="3" fillId="0" borderId="11" xfId="57" applyNumberFormat="1" applyFont="1" applyBorder="1" applyAlignment="1">
      <alignment horizontal="right" vertical="center" shrinkToFit="1"/>
    </xf>
    <xf numFmtId="10" fontId="3" fillId="0" borderId="14" xfId="57" applyNumberFormat="1" applyFont="1" applyBorder="1" applyAlignment="1">
      <alignment horizontal="right" vertical="center" shrinkToFit="1"/>
    </xf>
    <xf numFmtId="10" fontId="3" fillId="0" borderId="15" xfId="57" applyNumberFormat="1" applyFont="1" applyBorder="1" applyAlignment="1">
      <alignment horizontal="right" vertical="center" shrinkToFit="1"/>
    </xf>
    <xf numFmtId="10" fontId="3" fillId="0" borderId="12" xfId="57" applyNumberFormat="1" applyFont="1" applyBorder="1" applyAlignment="1">
      <alignment horizontal="right" vertical="center" shrinkToFit="1"/>
    </xf>
    <xf numFmtId="10" fontId="3" fillId="0" borderId="19" xfId="57" applyNumberFormat="1" applyFont="1" applyBorder="1" applyAlignment="1">
      <alignment horizontal="right" vertical="center" shrinkToFit="1"/>
    </xf>
    <xf numFmtId="10" fontId="3" fillId="0" borderId="21" xfId="57" applyNumberFormat="1" applyFont="1" applyBorder="1" applyAlignment="1">
      <alignment horizontal="right" vertical="center" shrinkToFit="1"/>
    </xf>
    <xf numFmtId="10" fontId="3" fillId="0" borderId="34" xfId="57" applyNumberFormat="1" applyFont="1" applyBorder="1" applyAlignment="1">
      <alignment horizontal="right" vertical="center" shrinkToFit="1"/>
    </xf>
    <xf numFmtId="1" fontId="3" fillId="0" borderId="45" xfId="0" applyNumberFormat="1" applyFont="1" applyBorder="1" applyAlignment="1">
      <alignment horizontal="right" vertical="center" shrinkToFit="1"/>
    </xf>
    <xf numFmtId="1" fontId="3" fillId="0" borderId="46" xfId="0" applyNumberFormat="1" applyFont="1" applyBorder="1" applyAlignment="1">
      <alignment horizontal="right" vertical="center" shrinkToFit="1"/>
    </xf>
    <xf numFmtId="1" fontId="3" fillId="0" borderId="47" xfId="0" applyNumberFormat="1" applyFont="1" applyBorder="1" applyAlignment="1">
      <alignment horizontal="right" vertical="center" shrinkToFit="1"/>
    </xf>
    <xf numFmtId="4" fontId="10" fillId="0" borderId="11" xfId="0" applyNumberFormat="1" applyFont="1" applyBorder="1" applyAlignment="1">
      <alignment horizontal="right" vertical="center" shrinkToFit="1"/>
    </xf>
    <xf numFmtId="4" fontId="10" fillId="0" borderId="14" xfId="0" applyNumberFormat="1" applyFont="1" applyBorder="1" applyAlignment="1">
      <alignment horizontal="right" vertical="center" shrinkToFit="1"/>
    </xf>
    <xf numFmtId="0" fontId="10" fillId="0" borderId="48" xfId="0" applyFont="1" applyBorder="1" applyAlignment="1">
      <alignment horizontal="right" vertical="center" shrinkToFit="1"/>
    </xf>
    <xf numFmtId="0" fontId="10" fillId="0" borderId="49" xfId="0" applyFont="1" applyBorder="1" applyAlignment="1">
      <alignment horizontal="right" vertical="center" shrinkToFit="1"/>
    </xf>
    <xf numFmtId="0" fontId="10" fillId="0" borderId="50" xfId="0" applyFont="1" applyBorder="1" applyAlignment="1">
      <alignment horizontal="right" vertical="center" shrinkToFit="1"/>
    </xf>
    <xf numFmtId="0" fontId="10" fillId="0" borderId="51" xfId="0" applyFont="1" applyBorder="1" applyAlignment="1">
      <alignment horizontal="right" vertical="center" shrinkToFit="1"/>
    </xf>
    <xf numFmtId="0" fontId="10" fillId="0" borderId="52" xfId="0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right" vertical="center" shrinkToFit="1"/>
    </xf>
    <xf numFmtId="0" fontId="10" fillId="0" borderId="54" xfId="0" applyFont="1" applyBorder="1" applyAlignment="1">
      <alignment horizontal="right" vertical="center" shrinkToFit="1"/>
    </xf>
    <xf numFmtId="0" fontId="10" fillId="0" borderId="55" xfId="0" applyFont="1" applyBorder="1" applyAlignment="1">
      <alignment horizontal="right" vertical="center" shrinkToFit="1"/>
    </xf>
    <xf numFmtId="0" fontId="10" fillId="0" borderId="56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right" vertical="center" shrinkToFit="1"/>
    </xf>
    <xf numFmtId="0" fontId="10" fillId="0" borderId="57" xfId="0" applyFont="1" applyBorder="1" applyAlignment="1">
      <alignment horizontal="right" vertical="center" shrinkToFit="1"/>
    </xf>
    <xf numFmtId="0" fontId="10" fillId="0" borderId="58" xfId="0" applyFont="1" applyBorder="1" applyAlignment="1">
      <alignment horizontal="right" vertical="center" shrinkToFit="1"/>
    </xf>
    <xf numFmtId="0" fontId="10" fillId="0" borderId="59" xfId="0" applyFont="1" applyBorder="1" applyAlignment="1">
      <alignment horizontal="right" vertical="center" shrinkToFit="1"/>
    </xf>
    <xf numFmtId="0" fontId="10" fillId="0" borderId="60" xfId="0" applyFont="1" applyBorder="1" applyAlignment="1">
      <alignment horizontal="right" vertical="center" shrinkToFit="1"/>
    </xf>
    <xf numFmtId="0" fontId="10" fillId="0" borderId="61" xfId="0" applyFont="1" applyBorder="1" applyAlignment="1">
      <alignment horizontal="right" vertical="center" shrinkToFit="1"/>
    </xf>
    <xf numFmtId="0" fontId="10" fillId="0" borderId="62" xfId="0" applyFont="1" applyBorder="1" applyAlignment="1">
      <alignment horizontal="right" vertical="center" shrinkToFit="1"/>
    </xf>
    <xf numFmtId="0" fontId="10" fillId="0" borderId="63" xfId="0" applyFont="1" applyBorder="1" applyAlignment="1">
      <alignment horizontal="right" vertical="center" shrinkToFit="1"/>
    </xf>
    <xf numFmtId="0" fontId="10" fillId="0" borderId="64" xfId="0" applyFont="1" applyBorder="1" applyAlignment="1">
      <alignment horizontal="right" vertical="center" shrinkToFit="1"/>
    </xf>
    <xf numFmtId="3" fontId="10" fillId="0" borderId="11" xfId="0" applyNumberFormat="1" applyFont="1" applyBorder="1" applyAlignment="1">
      <alignment horizontal="right" vertical="center" shrinkToFit="1"/>
    </xf>
    <xf numFmtId="3" fontId="10" fillId="0" borderId="14" xfId="0" applyNumberFormat="1" applyFont="1" applyBorder="1" applyAlignment="1">
      <alignment horizontal="right" vertical="center" shrinkToFit="1"/>
    </xf>
    <xf numFmtId="3" fontId="10" fillId="0" borderId="15" xfId="0" applyNumberFormat="1" applyFont="1" applyBorder="1" applyAlignment="1">
      <alignment horizontal="right" vertical="center" shrinkToFit="1"/>
    </xf>
    <xf numFmtId="3" fontId="10" fillId="0" borderId="12" xfId="0" applyNumberFormat="1" applyFont="1" applyBorder="1" applyAlignment="1">
      <alignment horizontal="right" vertical="center" shrinkToFit="1"/>
    </xf>
    <xf numFmtId="3" fontId="10" fillId="0" borderId="19" xfId="0" applyNumberFormat="1" applyFont="1" applyBorder="1" applyAlignment="1">
      <alignment horizontal="right" vertical="center" shrinkToFit="1"/>
    </xf>
    <xf numFmtId="3" fontId="10" fillId="0" borderId="21" xfId="0" applyNumberFormat="1" applyFont="1" applyBorder="1" applyAlignment="1">
      <alignment horizontal="right" vertical="center" shrinkToFit="1"/>
    </xf>
    <xf numFmtId="3" fontId="3" fillId="0" borderId="34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3" fontId="3" fillId="0" borderId="14" xfId="0" applyNumberFormat="1" applyFont="1" applyBorder="1" applyAlignment="1">
      <alignment horizontal="right" vertical="center" shrinkToFit="1"/>
    </xf>
    <xf numFmtId="3" fontId="3" fillId="0" borderId="15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3" fontId="3" fillId="0" borderId="21" xfId="0" applyNumberFormat="1" applyFont="1" applyBorder="1" applyAlignment="1">
      <alignment horizontal="right" vertical="center" shrinkToFit="1"/>
    </xf>
    <xf numFmtId="3" fontId="10" fillId="0" borderId="34" xfId="0" applyNumberFormat="1" applyFont="1" applyBorder="1" applyAlignment="1">
      <alignment horizontal="right" vertical="center" shrinkToFit="1"/>
    </xf>
    <xf numFmtId="3" fontId="3" fillId="0" borderId="45" xfId="0" applyNumberFormat="1" applyFont="1" applyBorder="1" applyAlignment="1">
      <alignment horizontal="right" vertical="center" shrinkToFit="1"/>
    </xf>
    <xf numFmtId="3" fontId="3" fillId="0" borderId="46" xfId="0" applyNumberFormat="1" applyFont="1" applyBorder="1" applyAlignment="1">
      <alignment horizontal="right" vertical="center" shrinkToFit="1"/>
    </xf>
    <xf numFmtId="3" fontId="3" fillId="0" borderId="65" xfId="0" applyNumberFormat="1" applyFont="1" applyBorder="1" applyAlignment="1">
      <alignment horizontal="right" vertical="center" shrinkToFit="1"/>
    </xf>
    <xf numFmtId="3" fontId="3" fillId="0" borderId="66" xfId="0" applyNumberFormat="1" applyFont="1" applyBorder="1" applyAlignment="1">
      <alignment horizontal="right" vertical="center" shrinkToFit="1"/>
    </xf>
    <xf numFmtId="3" fontId="3" fillId="0" borderId="67" xfId="0" applyNumberFormat="1" applyFont="1" applyBorder="1" applyAlignment="1">
      <alignment horizontal="right" vertical="center" shrinkToFit="1"/>
    </xf>
    <xf numFmtId="3" fontId="3" fillId="0" borderId="68" xfId="0" applyNumberFormat="1" applyFont="1" applyBorder="1" applyAlignment="1">
      <alignment horizontal="right" vertical="center" shrinkToFit="1"/>
    </xf>
    <xf numFmtId="3" fontId="3" fillId="0" borderId="47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vertical="top"/>
    </xf>
    <xf numFmtId="0" fontId="0" fillId="0" borderId="69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3" xfId="0" applyFont="1" applyFill="1" applyBorder="1" applyAlignment="1">
      <alignment horizontal="center" vertical="top"/>
    </xf>
    <xf numFmtId="0" fontId="0" fillId="0" borderId="43" xfId="0" applyFont="1" applyBorder="1" applyAlignment="1">
      <alignment horizontal="center"/>
    </xf>
    <xf numFmtId="0" fontId="1" fillId="0" borderId="70" xfId="0" applyFont="1" applyFill="1" applyBorder="1" applyAlignment="1">
      <alignment vertical="top"/>
    </xf>
    <xf numFmtId="186" fontId="3" fillId="0" borderId="16" xfId="42" applyNumberFormat="1" applyFont="1" applyBorder="1" applyAlignment="1">
      <alignment vertical="center" shrinkToFit="1"/>
    </xf>
    <xf numFmtId="186" fontId="3" fillId="0" borderId="17" xfId="42" applyNumberFormat="1" applyFont="1" applyBorder="1" applyAlignment="1">
      <alignment vertical="center" shrinkToFit="1"/>
    </xf>
    <xf numFmtId="10" fontId="3" fillId="0" borderId="16" xfId="57" applyNumberFormat="1" applyFont="1" applyBorder="1" applyAlignment="1">
      <alignment vertical="center" shrinkToFit="1"/>
    </xf>
    <xf numFmtId="10" fontId="3" fillId="0" borderId="17" xfId="57" applyNumberFormat="1" applyFont="1" applyBorder="1" applyAlignment="1">
      <alignment vertical="center" shrinkToFit="1"/>
    </xf>
    <xf numFmtId="0" fontId="3" fillId="33" borderId="16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right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186" fontId="3" fillId="0" borderId="72" xfId="42" applyNumberFormat="1" applyFont="1" applyBorder="1" applyAlignment="1">
      <alignment vertical="center" shrinkToFit="1"/>
    </xf>
    <xf numFmtId="10" fontId="3" fillId="0" borderId="72" xfId="57" applyNumberFormat="1" applyFont="1" applyBorder="1" applyAlignment="1">
      <alignment vertical="center" shrinkToFit="1"/>
    </xf>
    <xf numFmtId="186" fontId="3" fillId="0" borderId="74" xfId="42" applyNumberFormat="1" applyFont="1" applyBorder="1" applyAlignment="1">
      <alignment vertical="center" shrinkToFit="1"/>
    </xf>
    <xf numFmtId="10" fontId="3" fillId="0" borderId="74" xfId="57" applyNumberFormat="1" applyFont="1" applyBorder="1" applyAlignment="1">
      <alignment vertical="center" shrinkToFit="1"/>
    </xf>
    <xf numFmtId="186" fontId="3" fillId="34" borderId="16" xfId="42" applyNumberFormat="1" applyFont="1" applyFill="1" applyBorder="1" applyAlignment="1">
      <alignment vertical="center" shrinkToFit="1"/>
    </xf>
    <xf numFmtId="186" fontId="3" fillId="34" borderId="75" xfId="42" applyNumberFormat="1" applyFont="1" applyFill="1" applyBorder="1" applyAlignment="1">
      <alignment vertical="center" shrinkToFit="1"/>
    </xf>
    <xf numFmtId="0" fontId="11" fillId="0" borderId="76" xfId="0" applyFont="1" applyFill="1" applyBorder="1" applyAlignment="1">
      <alignment/>
    </xf>
    <xf numFmtId="170" fontId="11" fillId="0" borderId="76" xfId="0" applyNumberFormat="1" applyFont="1" applyFill="1" applyBorder="1" applyAlignment="1">
      <alignment horizontal="center"/>
    </xf>
    <xf numFmtId="170" fontId="11" fillId="0" borderId="76" xfId="0" applyNumberFormat="1" applyFont="1" applyBorder="1" applyAlignment="1">
      <alignment horizontal="center"/>
    </xf>
    <xf numFmtId="0" fontId="11" fillId="0" borderId="76" xfId="0" applyFont="1" applyFill="1" applyBorder="1" applyAlignment="1">
      <alignment horizontal="left"/>
    </xf>
    <xf numFmtId="0" fontId="11" fillId="0" borderId="76" xfId="0" applyFont="1" applyFill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0" fontId="11" fillId="0" borderId="76" xfId="0" applyFont="1" applyBorder="1" applyAlignment="1">
      <alignment/>
    </xf>
    <xf numFmtId="168" fontId="11" fillId="0" borderId="76" xfId="0" applyNumberFormat="1" applyFont="1" applyFill="1" applyBorder="1" applyAlignment="1">
      <alignment horizontal="left"/>
    </xf>
    <xf numFmtId="0" fontId="11" fillId="0" borderId="76" xfId="0" applyFont="1" applyBorder="1" applyAlignment="1">
      <alignment horizontal="center" shrinkToFit="1"/>
    </xf>
    <xf numFmtId="0" fontId="11" fillId="0" borderId="76" xfId="0" applyFont="1" applyBorder="1" applyAlignment="1">
      <alignment horizontal="center"/>
    </xf>
    <xf numFmtId="0" fontId="11" fillId="0" borderId="76" xfId="0" applyFont="1" applyFill="1" applyBorder="1" applyAlignment="1">
      <alignment horizontal="left" shrinkToFit="1"/>
    </xf>
    <xf numFmtId="0" fontId="10" fillId="0" borderId="76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186" fontId="10" fillId="0" borderId="16" xfId="42" applyNumberFormat="1" applyFont="1" applyBorder="1" applyAlignment="1">
      <alignment vertical="center" shrinkToFit="1"/>
    </xf>
    <xf numFmtId="10" fontId="10" fillId="0" borderId="16" xfId="57" applyNumberFormat="1" applyFont="1" applyBorder="1" applyAlignment="1">
      <alignment vertical="center" shrinkToFit="1"/>
    </xf>
    <xf numFmtId="186" fontId="10" fillId="34" borderId="16" xfId="42" applyNumberFormat="1" applyFont="1" applyFill="1" applyBorder="1" applyAlignment="1">
      <alignment vertical="center" shrinkToFit="1"/>
    </xf>
    <xf numFmtId="186" fontId="10" fillId="0" borderId="75" xfId="42" applyNumberFormat="1" applyFont="1" applyBorder="1" applyAlignment="1">
      <alignment vertical="center" shrinkToFit="1"/>
    </xf>
    <xf numFmtId="10" fontId="10" fillId="0" borderId="75" xfId="57" applyNumberFormat="1" applyFont="1" applyBorder="1" applyAlignment="1">
      <alignment vertical="center" shrinkToFit="1"/>
    </xf>
    <xf numFmtId="186" fontId="10" fillId="34" borderId="75" xfId="42" applyNumberFormat="1" applyFont="1" applyFill="1" applyBorder="1" applyAlignment="1">
      <alignment vertical="center" shrinkToFit="1"/>
    </xf>
    <xf numFmtId="186" fontId="10" fillId="0" borderId="18" xfId="42" applyNumberFormat="1" applyFont="1" applyBorder="1" applyAlignment="1">
      <alignment vertical="center" shrinkToFit="1"/>
    </xf>
    <xf numFmtId="10" fontId="10" fillId="0" borderId="18" xfId="57" applyNumberFormat="1" applyFont="1" applyBorder="1" applyAlignment="1">
      <alignment vertical="center" shrinkToFit="1"/>
    </xf>
    <xf numFmtId="186" fontId="10" fillId="34" borderId="18" xfId="42" applyNumberFormat="1" applyFont="1" applyFill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1" fontId="10" fillId="0" borderId="45" xfId="0" applyNumberFormat="1" applyFont="1" applyBorder="1" applyAlignment="1">
      <alignment horizontal="right" vertical="center" shrinkToFit="1"/>
    </xf>
    <xf numFmtId="1" fontId="10" fillId="0" borderId="46" xfId="0" applyNumberFormat="1" applyFont="1" applyBorder="1" applyAlignment="1">
      <alignment horizontal="right" vertical="center" shrinkToFit="1"/>
    </xf>
    <xf numFmtId="0" fontId="11" fillId="0" borderId="7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77" xfId="0" applyFont="1" applyFill="1" applyBorder="1" applyAlignment="1">
      <alignment horizontal="center" vertical="top"/>
    </xf>
    <xf numFmtId="0" fontId="0" fillId="0" borderId="0" xfId="0" applyBorder="1" applyAlignment="1">
      <alignment horizontal="center" shrinkToFit="1"/>
    </xf>
    <xf numFmtId="0" fontId="2" fillId="33" borderId="78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7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28125" style="26" customWidth="1"/>
    <col min="2" max="2" width="4.140625" style="26" customWidth="1"/>
    <col min="3" max="3" width="4.7109375" style="26" customWidth="1"/>
    <col min="4" max="4" width="58.7109375" style="26" customWidth="1"/>
    <col min="5" max="5" width="2.8515625" style="11" customWidth="1"/>
    <col min="6" max="6" width="28.00390625" style="0" customWidth="1"/>
    <col min="7" max="7" width="4.140625" style="11" customWidth="1"/>
    <col min="8" max="8" width="15.8515625" style="0" customWidth="1"/>
    <col min="9" max="9" width="11.421875" style="0" customWidth="1"/>
    <col min="10" max="10" width="19.7109375" style="0" customWidth="1"/>
    <col min="11" max="11" width="7.28125" style="0" customWidth="1"/>
  </cols>
  <sheetData>
    <row r="1" spans="1:12" ht="31.5" customHeight="1">
      <c r="A1" s="64"/>
      <c r="B1" s="65"/>
      <c r="C1" s="65"/>
      <c r="D1" s="65"/>
      <c r="E1" s="66"/>
      <c r="F1" s="66"/>
      <c r="G1" s="66"/>
      <c r="H1" s="66"/>
      <c r="I1" s="66"/>
      <c r="J1" s="66"/>
      <c r="K1" s="67"/>
      <c r="L1" s="11"/>
    </row>
    <row r="2" spans="1:11" ht="31.5" customHeight="1">
      <c r="A2" s="68" t="s">
        <v>11</v>
      </c>
      <c r="B2" s="133"/>
      <c r="C2" s="133"/>
      <c r="D2" s="167" t="s">
        <v>71</v>
      </c>
      <c r="E2" s="15"/>
      <c r="F2" s="69" t="s">
        <v>58</v>
      </c>
      <c r="G2" s="69"/>
      <c r="H2" s="168">
        <v>40909</v>
      </c>
      <c r="I2" s="17" t="s">
        <v>18</v>
      </c>
      <c r="J2" s="169">
        <v>41274</v>
      </c>
      <c r="K2" s="70"/>
    </row>
    <row r="3" spans="1:11" s="11" customFormat="1" ht="13.5" customHeight="1">
      <c r="A3" s="68"/>
      <c r="B3" s="133"/>
      <c r="C3" s="133"/>
      <c r="D3" s="27"/>
      <c r="E3" s="15"/>
      <c r="F3" s="15"/>
      <c r="G3" s="15"/>
      <c r="H3" s="14"/>
      <c r="I3" s="16"/>
      <c r="J3" s="17"/>
      <c r="K3" s="71"/>
    </row>
    <row r="4" spans="1:11" ht="31.5" customHeight="1">
      <c r="A4" s="68" t="s">
        <v>12</v>
      </c>
      <c r="B4" s="133"/>
      <c r="C4" s="133"/>
      <c r="D4" s="170"/>
      <c r="E4" s="137"/>
      <c r="F4" s="171"/>
      <c r="G4" s="9"/>
      <c r="H4" s="172"/>
      <c r="I4" s="173"/>
      <c r="J4" s="11"/>
      <c r="K4" s="70"/>
    </row>
    <row r="5" spans="1:11" ht="14.25" customHeight="1">
      <c r="A5" s="68"/>
      <c r="B5" s="133"/>
      <c r="C5" s="133"/>
      <c r="D5" s="140" t="s">
        <v>14</v>
      </c>
      <c r="E5" s="9"/>
      <c r="F5" s="141" t="s">
        <v>15</v>
      </c>
      <c r="G5" s="140"/>
      <c r="H5" s="142" t="s">
        <v>16</v>
      </c>
      <c r="I5" s="142" t="s">
        <v>17</v>
      </c>
      <c r="J5" s="11"/>
      <c r="K5" s="70"/>
    </row>
    <row r="6" spans="1:12" ht="31.5" customHeight="1">
      <c r="A6" s="68" t="s">
        <v>13</v>
      </c>
      <c r="B6" s="133"/>
      <c r="C6" s="133"/>
      <c r="D6" s="174"/>
      <c r="E6" s="16"/>
      <c r="F6" s="16" t="s">
        <v>59</v>
      </c>
      <c r="G6" s="16"/>
      <c r="H6" s="73"/>
      <c r="I6" s="72"/>
      <c r="J6" s="72"/>
      <c r="K6" s="74"/>
      <c r="L6" s="10"/>
    </row>
    <row r="7" spans="1:11" ht="13.5" customHeight="1">
      <c r="A7" s="75"/>
      <c r="B7" s="76"/>
      <c r="C7" s="76"/>
      <c r="D7" s="76"/>
      <c r="F7" s="11"/>
      <c r="H7" s="11"/>
      <c r="I7" s="11"/>
      <c r="J7" s="11"/>
      <c r="K7" s="70"/>
    </row>
    <row r="8" spans="1:11" ht="37.5" customHeight="1">
      <c r="A8" s="77" t="s">
        <v>48</v>
      </c>
      <c r="B8" s="135" t="s">
        <v>52</v>
      </c>
      <c r="C8" s="139" t="s">
        <v>77</v>
      </c>
      <c r="D8" s="28" t="s">
        <v>78</v>
      </c>
      <c r="E8" s="12"/>
      <c r="F8" s="12"/>
      <c r="G8" s="12"/>
      <c r="H8" s="11"/>
      <c r="I8" s="11"/>
      <c r="J8" s="11"/>
      <c r="K8" s="70"/>
    </row>
    <row r="9" spans="1:11" ht="37.5" customHeight="1">
      <c r="A9" s="77"/>
      <c r="B9" s="135" t="s">
        <v>53</v>
      </c>
      <c r="C9" s="139" t="s">
        <v>77</v>
      </c>
      <c r="D9" s="28" t="s">
        <v>79</v>
      </c>
      <c r="E9" s="12"/>
      <c r="F9" s="12"/>
      <c r="G9" s="12"/>
      <c r="H9" s="11"/>
      <c r="I9" s="11"/>
      <c r="J9" s="11"/>
      <c r="K9" s="70"/>
    </row>
    <row r="10" spans="1:11" ht="37.5" customHeight="1">
      <c r="A10" s="77"/>
      <c r="B10" s="135" t="s">
        <v>67</v>
      </c>
      <c r="C10" s="139" t="s">
        <v>77</v>
      </c>
      <c r="D10" s="28" t="s">
        <v>80</v>
      </c>
      <c r="E10" s="12"/>
      <c r="F10" s="12"/>
      <c r="G10" s="12"/>
      <c r="H10" s="11"/>
      <c r="I10" s="11"/>
      <c r="J10" s="11"/>
      <c r="K10" s="70"/>
    </row>
    <row r="11" spans="1:11" ht="37.5" customHeight="1">
      <c r="A11" s="77"/>
      <c r="B11" s="135" t="s">
        <v>68</v>
      </c>
      <c r="C11" s="139" t="s">
        <v>77</v>
      </c>
      <c r="D11" s="28" t="s">
        <v>81</v>
      </c>
      <c r="E11" s="12"/>
      <c r="F11" s="12"/>
      <c r="G11" s="12"/>
      <c r="H11" s="11"/>
      <c r="I11" s="11"/>
      <c r="J11" s="11"/>
      <c r="K11" s="70"/>
    </row>
    <row r="12" spans="1:11" ht="31.5" customHeight="1">
      <c r="A12" s="68"/>
      <c r="B12" s="136" t="s">
        <v>69</v>
      </c>
      <c r="C12" s="139" t="s">
        <v>77</v>
      </c>
      <c r="D12" s="28" t="s">
        <v>82</v>
      </c>
      <c r="E12" s="12"/>
      <c r="F12" s="12"/>
      <c r="G12" s="12"/>
      <c r="H12" s="11"/>
      <c r="I12" s="11"/>
      <c r="J12" s="11"/>
      <c r="K12" s="70"/>
    </row>
    <row r="13" spans="1:11" ht="31.5" customHeight="1">
      <c r="A13" s="68"/>
      <c r="B13" s="136" t="s">
        <v>70</v>
      </c>
      <c r="C13" s="139" t="s">
        <v>77</v>
      </c>
      <c r="D13" s="28" t="s">
        <v>1</v>
      </c>
      <c r="E13" s="12"/>
      <c r="F13" s="12"/>
      <c r="G13" s="12"/>
      <c r="H13" s="11"/>
      <c r="I13" s="11"/>
      <c r="J13" s="11"/>
      <c r="K13" s="70"/>
    </row>
    <row r="14" spans="1:11" ht="13.5" customHeight="1">
      <c r="A14" s="68"/>
      <c r="B14" s="133"/>
      <c r="C14" s="133"/>
      <c r="D14" s="28"/>
      <c r="E14" s="12"/>
      <c r="F14" s="12"/>
      <c r="G14" s="12"/>
      <c r="H14" s="11"/>
      <c r="I14" s="11"/>
      <c r="J14" s="11"/>
      <c r="K14" s="70"/>
    </row>
    <row r="15" spans="1:11" ht="31.5" customHeight="1">
      <c r="A15" s="68" t="s">
        <v>83</v>
      </c>
      <c r="B15" s="133"/>
      <c r="C15" s="133"/>
      <c r="D15" s="175"/>
      <c r="E15" s="13"/>
      <c r="F15" s="192"/>
      <c r="G15" s="192"/>
      <c r="H15" s="192"/>
      <c r="I15" s="192"/>
      <c r="J15" s="11"/>
      <c r="K15" s="70"/>
    </row>
    <row r="16" spans="1:12" ht="13.5" customHeight="1">
      <c r="A16" s="68"/>
      <c r="B16" s="133"/>
      <c r="C16" s="133"/>
      <c r="D16" s="140" t="s">
        <v>74</v>
      </c>
      <c r="E16" s="13"/>
      <c r="F16" s="195" t="s">
        <v>84</v>
      </c>
      <c r="G16" s="195"/>
      <c r="H16" s="195"/>
      <c r="I16" s="195"/>
      <c r="J16" s="9"/>
      <c r="K16" s="74"/>
      <c r="L16" s="10"/>
    </row>
    <row r="17" spans="1:12" ht="31.5" customHeight="1">
      <c r="A17" s="77" t="s">
        <v>72</v>
      </c>
      <c r="B17" s="133"/>
      <c r="C17" s="133"/>
      <c r="D17" s="177"/>
      <c r="E17" s="137"/>
      <c r="F17" s="171"/>
      <c r="G17" s="9"/>
      <c r="H17" s="172"/>
      <c r="I17" s="176"/>
      <c r="J17" s="9"/>
      <c r="K17" s="74"/>
      <c r="L17" s="10"/>
    </row>
    <row r="18" spans="1:12" ht="13.5" customHeight="1">
      <c r="A18" s="68"/>
      <c r="B18" s="133"/>
      <c r="C18" s="133"/>
      <c r="D18" s="140" t="s">
        <v>87</v>
      </c>
      <c r="E18" s="9"/>
      <c r="F18" s="141" t="s">
        <v>15</v>
      </c>
      <c r="G18" s="9"/>
      <c r="H18" s="142" t="s">
        <v>16</v>
      </c>
      <c r="I18" s="142" t="s">
        <v>17</v>
      </c>
      <c r="J18" s="9"/>
      <c r="K18" s="74"/>
      <c r="L18" s="10"/>
    </row>
    <row r="19" spans="1:11" ht="36.75" customHeight="1">
      <c r="A19" s="77" t="s">
        <v>89</v>
      </c>
      <c r="B19" s="133"/>
      <c r="C19" s="133"/>
      <c r="D19" s="176"/>
      <c r="F19" s="178"/>
      <c r="G19" s="14"/>
      <c r="H19" s="192"/>
      <c r="I19" s="192"/>
      <c r="J19" s="192"/>
      <c r="K19" s="143"/>
    </row>
    <row r="20" spans="1:11" ht="13.5" customHeight="1">
      <c r="A20" s="68"/>
      <c r="B20" s="133"/>
      <c r="C20" s="133"/>
      <c r="D20" s="140" t="s">
        <v>85</v>
      </c>
      <c r="E20" s="9"/>
      <c r="F20" s="140" t="s">
        <v>86</v>
      </c>
      <c r="H20" s="193" t="s">
        <v>76</v>
      </c>
      <c r="I20" s="193"/>
      <c r="J20" s="193"/>
      <c r="K20" s="70"/>
    </row>
    <row r="21" spans="1:11" ht="31.5" customHeight="1">
      <c r="A21" s="68"/>
      <c r="B21" s="133"/>
      <c r="C21" s="133"/>
      <c r="D21" s="76"/>
      <c r="F21" s="11"/>
      <c r="H21" s="11"/>
      <c r="I21" s="11"/>
      <c r="J21" s="11"/>
      <c r="K21" s="70"/>
    </row>
    <row r="22" spans="1:11" ht="13.5" customHeight="1">
      <c r="A22" s="68"/>
      <c r="B22" s="133"/>
      <c r="C22" s="133"/>
      <c r="D22" s="76"/>
      <c r="F22" s="11"/>
      <c r="H22" s="11"/>
      <c r="I22" s="11"/>
      <c r="J22" s="11"/>
      <c r="K22" s="70"/>
    </row>
    <row r="23" spans="1:11" ht="39" customHeight="1">
      <c r="A23" s="77" t="s">
        <v>73</v>
      </c>
      <c r="B23" s="133"/>
      <c r="C23" s="133"/>
      <c r="D23" s="176"/>
      <c r="F23" s="176"/>
      <c r="H23" s="192"/>
      <c r="I23" s="192"/>
      <c r="J23" s="192"/>
      <c r="K23" s="70"/>
    </row>
    <row r="24" spans="1:11" ht="18" customHeight="1">
      <c r="A24" s="68"/>
      <c r="B24" s="133"/>
      <c r="C24" s="133"/>
      <c r="D24" s="140" t="s">
        <v>74</v>
      </c>
      <c r="E24" s="9"/>
      <c r="F24" s="140" t="s">
        <v>75</v>
      </c>
      <c r="G24" s="140"/>
      <c r="H24" s="193" t="s">
        <v>76</v>
      </c>
      <c r="I24" s="193"/>
      <c r="J24" s="193"/>
      <c r="K24" s="70"/>
    </row>
    <row r="25" spans="1:11" ht="31.5" customHeight="1">
      <c r="A25" s="77" t="s">
        <v>88</v>
      </c>
      <c r="B25" s="133"/>
      <c r="C25" s="133"/>
      <c r="D25" s="176"/>
      <c r="F25" s="179"/>
      <c r="G25" s="138"/>
      <c r="H25" s="192"/>
      <c r="I25" s="192"/>
      <c r="J25" s="192"/>
      <c r="K25" s="70"/>
    </row>
    <row r="26" spans="1:11" ht="21.75" customHeight="1" thickBot="1">
      <c r="A26" s="78"/>
      <c r="B26" s="134"/>
      <c r="C26" s="134"/>
      <c r="D26" s="144" t="s">
        <v>74</v>
      </c>
      <c r="E26" s="79"/>
      <c r="F26" s="144" t="s">
        <v>75</v>
      </c>
      <c r="G26" s="145"/>
      <c r="H26" s="194" t="s">
        <v>76</v>
      </c>
      <c r="I26" s="194"/>
      <c r="J26" s="194"/>
      <c r="K26" s="146"/>
    </row>
    <row r="27" spans="5:7" ht="31.5" customHeight="1">
      <c r="E27" s="12"/>
      <c r="F27" s="12"/>
      <c r="G27" s="12"/>
    </row>
    <row r="28" ht="31.5" customHeight="1"/>
    <row r="29" ht="31.5" customHeight="1"/>
    <row r="30" ht="31.5" customHeight="1"/>
    <row r="31" ht="31.5" customHeight="1"/>
  </sheetData>
  <sheetProtection/>
  <mergeCells count="8">
    <mergeCell ref="H23:J23"/>
    <mergeCell ref="H24:J24"/>
    <mergeCell ref="H26:J26"/>
    <mergeCell ref="H25:J25"/>
    <mergeCell ref="F16:I16"/>
    <mergeCell ref="F15:I15"/>
    <mergeCell ref="H19:J19"/>
    <mergeCell ref="H20:J20"/>
  </mergeCells>
  <printOptions/>
  <pageMargins left="0.36" right="0.49" top="1.01" bottom="0.82" header="0.5" footer="0.34"/>
  <pageSetup fitToHeight="1" fitToWidth="1" horizontalDpi="600" verticalDpi="600" orientation="landscape" scale="67" r:id="rId1"/>
  <headerFooter alignWithMargins="0">
    <oddHeader>&amp;C&amp;24Nevada Division of Insurance
Consumer Credit Insurance Company Basic Information Reporting Form</oddHeader>
    <oddFooter>&amp;LNDOI-938 (Rev 5/11)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6">
    <tabColor indexed="46"/>
  </sheetPr>
  <dimension ref="A1:K34"/>
  <sheetViews>
    <sheetView zoomScale="75" zoomScaleNormal="75" zoomScalePageLayoutView="0" workbookViewId="0" topLeftCell="A19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94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Retail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4">
    <tabColor indexed="46"/>
  </sheetPr>
  <dimension ref="A1:K34"/>
  <sheetViews>
    <sheetView zoomScale="75" zoomScaleNormal="75" zoomScalePageLayoutView="0" workbookViewId="0" topLeftCell="A28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95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/>
      <c r="D12" s="120"/>
      <c r="E12" s="121"/>
      <c r="F12" s="122"/>
      <c r="G12" s="119"/>
      <c r="H12" s="122"/>
      <c r="I12" s="123"/>
      <c r="J12" s="124"/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82">
        <f aca="true" t="shared" si="6" ref="C25:K25">IF(C11=0,0,C22/C11)</f>
        <v>0</v>
      </c>
      <c r="D25" s="83">
        <f t="shared" si="6"/>
        <v>0</v>
      </c>
      <c r="E25" s="84">
        <f t="shared" si="6"/>
        <v>0</v>
      </c>
      <c r="F25" s="85">
        <f t="shared" si="6"/>
        <v>0</v>
      </c>
      <c r="G25" s="82">
        <f t="shared" si="6"/>
        <v>0</v>
      </c>
      <c r="H25" s="85">
        <f t="shared" si="6"/>
        <v>0</v>
      </c>
      <c r="I25" s="86">
        <f t="shared" si="6"/>
        <v>0</v>
      </c>
      <c r="J25" s="87">
        <f t="shared" si="6"/>
        <v>0</v>
      </c>
      <c r="K25" s="88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Other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K34"/>
  <sheetViews>
    <sheetView zoomScale="75" zoomScaleNormal="75" zoomScalePageLayoutView="0" workbookViewId="0" topLeftCell="A16">
      <selection activeCell="G21" sqref="G21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93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8">
        <f>'NDOI-943 CU Net'!C6+'NDOI-943 Bank Net'!C6+'NDOI-943 FC Net'!C6+'NDOI-943 Auto Net'!C6+'NDOI-943 Retail Net'!C6+'NDOI-943 Other Net'!C6</f>
        <v>0</v>
      </c>
      <c r="D6" s="19">
        <f>'NDOI-943 CU Net'!D6+'NDOI-943 Bank Net'!D6+'NDOI-943 FC Net'!D6+'NDOI-943 Auto Net'!D6+'NDOI-943 Retail Net'!D6+'NDOI-943 Other Net'!D6</f>
        <v>0</v>
      </c>
      <c r="E6" s="18">
        <f>'NDOI-943 CU Net'!E6+'NDOI-943 Bank Net'!E6+'NDOI-943 FC Net'!E6+'NDOI-943 Auto Net'!E6+'NDOI-943 Retail Net'!E6+'NDOI-943 Other Net'!E6</f>
        <v>0</v>
      </c>
      <c r="F6" s="19">
        <f>'NDOI-943 CU Net'!F6+'NDOI-943 Bank Net'!F6+'NDOI-943 FC Net'!F6+'NDOI-943 Auto Net'!F6+'NDOI-943 Retail Net'!F6+'NDOI-943 Other Net'!F6</f>
        <v>0</v>
      </c>
      <c r="G6" s="18">
        <f>'NDOI-943 CU Net'!G6+'NDOI-943 Bank Net'!G6+'NDOI-943 FC Net'!G6+'NDOI-943 Auto Net'!G6+'NDOI-943 Retail Net'!G6+'NDOI-943 Other Net'!G6</f>
        <v>0</v>
      </c>
      <c r="H6" s="19">
        <f>'NDOI-943 CU Net'!H6+'NDOI-943 Bank Net'!H6+'NDOI-943 FC Net'!H6+'NDOI-943 Auto Net'!H6+'NDOI-943 Retail Net'!H6+'NDOI-943 Other Net'!H6</f>
        <v>0</v>
      </c>
      <c r="I6" s="18">
        <f>'NDOI-943 CU Net'!I6+'NDOI-943 Bank Net'!I6+'NDOI-943 FC Net'!I6+'NDOI-943 Auto Net'!I6+'NDOI-943 Retail Net'!I6+'NDOI-943 Other Net'!I6</f>
        <v>0</v>
      </c>
      <c r="J6" s="19">
        <f>'NDOI-943 CU Net'!J6+'NDOI-943 Bank Net'!J6+'NDOI-943 FC Net'!J6+'NDOI-943 Auto Net'!J6+'NDOI-943 Retail Net'!J6+'NDOI-943 Other Net'!J6</f>
        <v>0</v>
      </c>
      <c r="K6" s="59">
        <f>SUM(C6:J6)</f>
        <v>0</v>
      </c>
    </row>
    <row r="7" spans="1:11" ht="30.75" customHeight="1">
      <c r="A7" s="58">
        <v>1.2</v>
      </c>
      <c r="B7" s="6" t="s">
        <v>32</v>
      </c>
      <c r="C7" s="18">
        <f>'NDOI-943 CU Net'!C7+'NDOI-943 Bank Net'!C7+'NDOI-943 FC Net'!C7+'NDOI-943 Auto Net'!C7+'NDOI-943 Retail Net'!C7+'NDOI-943 Other Net'!C7</f>
        <v>0</v>
      </c>
      <c r="D7" s="19">
        <f>'NDOI-943 CU Net'!D7+'NDOI-943 Bank Net'!D7+'NDOI-943 FC Net'!D7+'NDOI-943 Auto Net'!D7+'NDOI-943 Retail Net'!D7+'NDOI-943 Other Net'!D7</f>
        <v>0</v>
      </c>
      <c r="E7" s="18">
        <f>'NDOI-943 CU Net'!E7+'NDOI-943 Bank Net'!E7+'NDOI-943 FC Net'!E7+'NDOI-943 Auto Net'!E7+'NDOI-943 Retail Net'!E7+'NDOI-943 Other Net'!E7</f>
        <v>0</v>
      </c>
      <c r="F7" s="19">
        <f>'NDOI-943 CU Net'!F7+'NDOI-943 Bank Net'!F7+'NDOI-943 FC Net'!F7+'NDOI-943 Auto Net'!F7+'NDOI-943 Retail Net'!F7+'NDOI-943 Other Net'!F7</f>
        <v>0</v>
      </c>
      <c r="G7" s="18">
        <f>'NDOI-943 CU Net'!G7+'NDOI-943 Bank Net'!G7+'NDOI-943 FC Net'!G7+'NDOI-943 Auto Net'!G7+'NDOI-943 Retail Net'!G7+'NDOI-943 Other Net'!G7</f>
        <v>0</v>
      </c>
      <c r="H7" s="19">
        <f>'NDOI-943 CU Net'!H7+'NDOI-943 Bank Net'!H7+'NDOI-943 FC Net'!H7+'NDOI-943 Auto Net'!H7+'NDOI-943 Retail Net'!H7+'NDOI-943 Other Net'!H7</f>
        <v>0</v>
      </c>
      <c r="I7" s="18">
        <f>'NDOI-943 CU Net'!I7+'NDOI-943 Bank Net'!I7+'NDOI-943 FC Net'!I7+'NDOI-943 Auto Net'!I7+'NDOI-943 Retail Net'!I7+'NDOI-943 Other Net'!I7</f>
        <v>0</v>
      </c>
      <c r="J7" s="19">
        <f>'NDOI-943 CU Net'!J7+'NDOI-943 Bank Net'!J7+'NDOI-943 FC Net'!J7+'NDOI-943 Auto Net'!J7+'NDOI-943 Retail Net'!J7+'NDOI-943 Other Net'!J7</f>
        <v>0</v>
      </c>
      <c r="K7" s="59">
        <f aca="true" t="shared" si="0" ref="K7:K34">SUM(C7:J7)</f>
        <v>0</v>
      </c>
    </row>
    <row r="8" spans="1:11" ht="30.75" customHeight="1">
      <c r="A8" s="58">
        <v>1.3</v>
      </c>
      <c r="B8" s="6" t="s">
        <v>33</v>
      </c>
      <c r="C8" s="18">
        <f aca="true" t="shared" si="1" ref="C8:J8">C6-C7</f>
        <v>0</v>
      </c>
      <c r="D8" s="19">
        <f t="shared" si="1"/>
        <v>0</v>
      </c>
      <c r="E8" s="18">
        <f t="shared" si="1"/>
        <v>0</v>
      </c>
      <c r="F8" s="19">
        <f t="shared" si="1"/>
        <v>0</v>
      </c>
      <c r="G8" s="18">
        <f t="shared" si="1"/>
        <v>0</v>
      </c>
      <c r="H8" s="19">
        <f t="shared" si="1"/>
        <v>0</v>
      </c>
      <c r="I8" s="18">
        <f t="shared" si="1"/>
        <v>0</v>
      </c>
      <c r="J8" s="19">
        <f t="shared" si="1"/>
        <v>0</v>
      </c>
      <c r="K8" s="59">
        <f t="shared" si="0"/>
        <v>0</v>
      </c>
    </row>
    <row r="9" spans="1:11" ht="30.75" customHeight="1">
      <c r="A9" s="58">
        <v>1.4</v>
      </c>
      <c r="B9" s="6" t="s">
        <v>34</v>
      </c>
      <c r="C9" s="18">
        <f>'NDOI-943 CU Net'!C9+'NDOI-943 Bank Net'!C9+'NDOI-943 FC Net'!C9+'NDOI-943 Auto Net'!C9+'NDOI-943 Retail Net'!C9+'NDOI-943 Other Net'!C9</f>
        <v>0</v>
      </c>
      <c r="D9" s="19">
        <f>'NDOI-943 CU Net'!D9+'NDOI-943 Bank Net'!D9+'NDOI-943 FC Net'!D9+'NDOI-943 Auto Net'!D9+'NDOI-943 Retail Net'!D9+'NDOI-943 Other Net'!D9</f>
        <v>0</v>
      </c>
      <c r="E9" s="18">
        <f>'NDOI-943 CU Net'!E9+'NDOI-943 Bank Net'!E9+'NDOI-943 FC Net'!E9+'NDOI-943 Auto Net'!E9+'NDOI-943 Retail Net'!E9+'NDOI-943 Other Net'!E9</f>
        <v>0</v>
      </c>
      <c r="F9" s="19">
        <f>'NDOI-943 CU Net'!F9+'NDOI-943 Bank Net'!F9+'NDOI-943 FC Net'!F9+'NDOI-943 Auto Net'!F9+'NDOI-943 Retail Net'!F9+'NDOI-943 Other Net'!F9</f>
        <v>0</v>
      </c>
      <c r="G9" s="18">
        <f>'NDOI-943 CU Net'!G9+'NDOI-943 Bank Net'!G9+'NDOI-943 FC Net'!G9+'NDOI-943 Auto Net'!G9+'NDOI-943 Retail Net'!G9+'NDOI-943 Other Net'!G9</f>
        <v>0</v>
      </c>
      <c r="H9" s="19">
        <f>'NDOI-943 CU Net'!H9+'NDOI-943 Bank Net'!H9+'NDOI-943 FC Net'!H9+'NDOI-943 Auto Net'!H9+'NDOI-943 Retail Net'!H9+'NDOI-943 Other Net'!H9</f>
        <v>0</v>
      </c>
      <c r="I9" s="18">
        <f>'NDOI-943 CU Net'!I9+'NDOI-943 Bank Net'!I9+'NDOI-943 FC Net'!I9+'NDOI-943 Auto Net'!I9+'NDOI-943 Retail Net'!I9+'NDOI-943 Other Net'!I9</f>
        <v>0</v>
      </c>
      <c r="J9" s="19">
        <f>'NDOI-943 CU Net'!J9+'NDOI-943 Bank Net'!J9+'NDOI-943 FC Net'!J9+'NDOI-943 Auto Net'!J9+'NDOI-943 Retail Net'!J9+'NDOI-943 Other Net'!J9</f>
        <v>0</v>
      </c>
      <c r="K9" s="59">
        <f t="shared" si="0"/>
        <v>0</v>
      </c>
    </row>
    <row r="10" spans="1:11" ht="30.75" customHeight="1">
      <c r="A10" s="58">
        <v>1.5</v>
      </c>
      <c r="B10" s="6" t="s">
        <v>60</v>
      </c>
      <c r="C10" s="18">
        <f>'NDOI-943 CU Net'!C10+'NDOI-943 Bank Net'!C10+'NDOI-943 FC Net'!C10+'NDOI-943 Auto Net'!C10+'NDOI-943 Retail Net'!C10+'NDOI-943 Other Net'!C10</f>
        <v>0</v>
      </c>
      <c r="D10" s="19">
        <f>'NDOI-943 CU Net'!D10+'NDOI-943 Bank Net'!D10+'NDOI-943 FC Net'!D10+'NDOI-943 Auto Net'!D10+'NDOI-943 Retail Net'!D10+'NDOI-943 Other Net'!D10</f>
        <v>0</v>
      </c>
      <c r="E10" s="18">
        <f>'NDOI-943 CU Net'!E10+'NDOI-943 Bank Net'!E10+'NDOI-943 FC Net'!E10+'NDOI-943 Auto Net'!E10+'NDOI-943 Retail Net'!E10+'NDOI-943 Other Net'!E10</f>
        <v>0</v>
      </c>
      <c r="F10" s="19">
        <f>'NDOI-943 CU Net'!F10+'NDOI-943 Bank Net'!F10+'NDOI-943 FC Net'!F10+'NDOI-943 Auto Net'!F10+'NDOI-943 Retail Net'!F10+'NDOI-943 Other Net'!F10</f>
        <v>0</v>
      </c>
      <c r="G10" s="18">
        <f>'NDOI-943 CU Net'!G10+'NDOI-943 Bank Net'!G10+'NDOI-943 FC Net'!G10+'NDOI-943 Auto Net'!G10+'NDOI-943 Retail Net'!G10+'NDOI-943 Other Net'!G10</f>
        <v>0</v>
      </c>
      <c r="H10" s="19">
        <f>'NDOI-943 CU Net'!H10+'NDOI-943 Bank Net'!H10+'NDOI-943 FC Net'!H10+'NDOI-943 Auto Net'!H10+'NDOI-943 Retail Net'!H10+'NDOI-943 Other Net'!H10</f>
        <v>0</v>
      </c>
      <c r="I10" s="18">
        <f>'NDOI-943 CU Net'!I10+'NDOI-943 Bank Net'!I10+'NDOI-943 FC Net'!I10+'NDOI-943 Auto Net'!I10+'NDOI-943 Retail Net'!I10+'NDOI-943 Other Net'!I10</f>
        <v>0</v>
      </c>
      <c r="J10" s="19">
        <f>'NDOI-943 CU Net'!J10+'NDOI-943 Bank Net'!J10+'NDOI-943 FC Net'!J10+'NDOI-943 Auto Net'!J10+'NDOI-943 Retail Net'!J10+'NDOI-943 Other Net'!J10</f>
        <v>0</v>
      </c>
      <c r="K10" s="59">
        <f t="shared" si="0"/>
        <v>0</v>
      </c>
    </row>
    <row r="11" spans="1:11" ht="30.75" customHeight="1">
      <c r="A11" s="58">
        <v>1.6</v>
      </c>
      <c r="B11" s="6" t="s">
        <v>61</v>
      </c>
      <c r="C11" s="18">
        <f aca="true" t="shared" si="2" ref="C11:J11">C8+C9-C10</f>
        <v>0</v>
      </c>
      <c r="D11" s="19">
        <f t="shared" si="2"/>
        <v>0</v>
      </c>
      <c r="E11" s="18">
        <f t="shared" si="2"/>
        <v>0</v>
      </c>
      <c r="F11" s="19">
        <f t="shared" si="2"/>
        <v>0</v>
      </c>
      <c r="G11" s="18">
        <f t="shared" si="2"/>
        <v>0</v>
      </c>
      <c r="H11" s="19">
        <f t="shared" si="2"/>
        <v>0</v>
      </c>
      <c r="I11" s="18">
        <f t="shared" si="2"/>
        <v>0</v>
      </c>
      <c r="J11" s="19">
        <f t="shared" si="2"/>
        <v>0</v>
      </c>
      <c r="K11" s="59">
        <f t="shared" si="0"/>
        <v>0</v>
      </c>
    </row>
    <row r="12" spans="1:11" ht="30.75" customHeight="1">
      <c r="A12" s="58">
        <v>1.7</v>
      </c>
      <c r="B12" s="6" t="s">
        <v>62</v>
      </c>
      <c r="C12" s="18">
        <f>'NDOI-943 CU Net'!C12+'NDOI-943 Bank Net'!C12+'NDOI-943 FC Net'!C12+'NDOI-943 Auto Net'!C12+'NDOI-943 Retail Net'!C12+'NDOI-943 Other Net'!C12</f>
        <v>0</v>
      </c>
      <c r="D12" s="19">
        <f>'NDOI-943 CU Net'!D12+'NDOI-943 Bank Net'!D12+'NDOI-943 FC Net'!D12+'NDOI-943 Auto Net'!D12+'NDOI-943 Retail Net'!D12+'NDOI-943 Other Net'!D12</f>
        <v>0</v>
      </c>
      <c r="E12" s="18">
        <f>'NDOI-943 CU Net'!E12+'NDOI-943 Bank Net'!E12+'NDOI-943 FC Net'!E12+'NDOI-943 Auto Net'!E12+'NDOI-943 Retail Net'!E12+'NDOI-943 Other Net'!E12</f>
        <v>0</v>
      </c>
      <c r="F12" s="19">
        <f>'NDOI-943 CU Net'!F12+'NDOI-943 Bank Net'!F12+'NDOI-943 FC Net'!F12+'NDOI-943 Auto Net'!F12+'NDOI-943 Retail Net'!F12+'NDOI-943 Other Net'!F12</f>
        <v>0</v>
      </c>
      <c r="G12" s="18">
        <f>'NDOI-943 CU Net'!G12+'NDOI-943 Bank Net'!G12+'NDOI-943 FC Net'!G12+'NDOI-943 Auto Net'!G12+'NDOI-943 Retail Net'!G12+'NDOI-943 Other Net'!G12</f>
        <v>0</v>
      </c>
      <c r="H12" s="19">
        <f>'NDOI-943 CU Net'!H12+'NDOI-943 Bank Net'!H12+'NDOI-943 FC Net'!H12+'NDOI-943 Auto Net'!H12+'NDOI-943 Retail Net'!H12+'NDOI-943 Other Net'!H12</f>
        <v>0</v>
      </c>
      <c r="I12" s="18">
        <f>'NDOI-943 CU Net'!I12+'NDOI-943 Bank Net'!I12+'NDOI-943 FC Net'!I12+'NDOI-943 Auto Net'!I12+'NDOI-943 Retail Net'!I12+'NDOI-943 Other Net'!I12</f>
        <v>0</v>
      </c>
      <c r="J12" s="19">
        <f>'NDOI-943 CU Net'!J12+'NDOI-943 Bank Net'!J12+'NDOI-943 FC Net'!J12+'NDOI-943 Auto Net'!J12+'NDOI-943 Retail Net'!J12+'NDOI-943 Other Net'!J12</f>
        <v>0</v>
      </c>
      <c r="K12" s="59">
        <f t="shared" si="0"/>
        <v>0</v>
      </c>
    </row>
    <row r="13" spans="1:11" ht="30.75" customHeight="1">
      <c r="A13" s="199" t="s">
        <v>28</v>
      </c>
      <c r="B13" s="200"/>
      <c r="C13" s="18"/>
      <c r="D13" s="19"/>
      <c r="E13" s="18"/>
      <c r="F13" s="19"/>
      <c r="G13" s="18"/>
      <c r="H13" s="19"/>
      <c r="I13" s="18"/>
      <c r="J13" s="19"/>
      <c r="K13" s="59"/>
    </row>
    <row r="14" spans="1:11" ht="30.75" customHeight="1">
      <c r="A14" s="58">
        <v>2.1</v>
      </c>
      <c r="B14" s="6" t="s">
        <v>63</v>
      </c>
      <c r="C14" s="18">
        <f>'NDOI-943 CU Net'!C14+'NDOI-943 Bank Net'!C14+'NDOI-943 FC Net'!C14+'NDOI-943 Auto Net'!C14+'NDOI-943 Retail Net'!C14+'NDOI-943 Other Net'!C14</f>
        <v>0</v>
      </c>
      <c r="D14" s="19">
        <f>'NDOI-943 CU Net'!D14+'NDOI-943 Bank Net'!D14+'NDOI-943 FC Net'!D14+'NDOI-943 Auto Net'!D14+'NDOI-943 Retail Net'!D14+'NDOI-943 Other Net'!D14</f>
        <v>0</v>
      </c>
      <c r="E14" s="18">
        <f>'NDOI-943 CU Net'!E14+'NDOI-943 Bank Net'!E14+'NDOI-943 FC Net'!E14+'NDOI-943 Auto Net'!E14+'NDOI-943 Retail Net'!E14+'NDOI-943 Other Net'!E14</f>
        <v>0</v>
      </c>
      <c r="F14" s="19">
        <f>'NDOI-943 CU Net'!F14+'NDOI-943 Bank Net'!F14+'NDOI-943 FC Net'!F14+'NDOI-943 Auto Net'!F14+'NDOI-943 Retail Net'!F14+'NDOI-943 Other Net'!F14</f>
        <v>0</v>
      </c>
      <c r="G14" s="18">
        <f>'NDOI-943 CU Net'!G14+'NDOI-943 Bank Net'!G14+'NDOI-943 FC Net'!G14+'NDOI-943 Auto Net'!G14+'NDOI-943 Retail Net'!G14+'NDOI-943 Other Net'!G14</f>
        <v>0</v>
      </c>
      <c r="H14" s="19">
        <f>'NDOI-943 CU Net'!H14+'NDOI-943 Bank Net'!H14+'NDOI-943 FC Net'!H14+'NDOI-943 Auto Net'!H14+'NDOI-943 Retail Net'!H14+'NDOI-943 Other Net'!H14</f>
        <v>0</v>
      </c>
      <c r="I14" s="18">
        <f>'NDOI-943 CU Net'!I14+'NDOI-943 Bank Net'!I14+'NDOI-943 FC Net'!I14+'NDOI-943 Auto Net'!I14+'NDOI-943 Retail Net'!I14+'NDOI-943 Other Net'!I14</f>
        <v>0</v>
      </c>
      <c r="J14" s="19">
        <f>'NDOI-943 CU Net'!J14+'NDOI-943 Bank Net'!J14+'NDOI-943 FC Net'!J14+'NDOI-943 Auto Net'!J14+'NDOI-943 Retail Net'!J14+'NDOI-943 Other Net'!J14</f>
        <v>0</v>
      </c>
      <c r="K14" s="59">
        <f t="shared" si="0"/>
        <v>0</v>
      </c>
    </row>
    <row r="15" spans="1:11" ht="30.75" customHeight="1">
      <c r="A15" s="58">
        <v>2.2</v>
      </c>
      <c r="B15" s="6" t="s">
        <v>64</v>
      </c>
      <c r="C15" s="18">
        <f>'NDOI-943 CU Net'!C15+'NDOI-943 Bank Net'!C15+'NDOI-943 FC Net'!C15+'NDOI-943 Auto Net'!C15+'NDOI-943 Retail Net'!C15+'NDOI-943 Other Net'!C15</f>
        <v>0</v>
      </c>
      <c r="D15" s="19">
        <f>'NDOI-943 CU Net'!D15+'NDOI-943 Bank Net'!D15+'NDOI-943 FC Net'!D15+'NDOI-943 Auto Net'!D15+'NDOI-943 Retail Net'!D15+'NDOI-943 Other Net'!D15</f>
        <v>0</v>
      </c>
      <c r="E15" s="18">
        <f>'NDOI-943 CU Net'!E15+'NDOI-943 Bank Net'!E15+'NDOI-943 FC Net'!E15+'NDOI-943 Auto Net'!E15+'NDOI-943 Retail Net'!E15+'NDOI-943 Other Net'!E15</f>
        <v>0</v>
      </c>
      <c r="F15" s="19">
        <f>'NDOI-943 CU Net'!F15+'NDOI-943 Bank Net'!F15+'NDOI-943 FC Net'!F15+'NDOI-943 Auto Net'!F15+'NDOI-943 Retail Net'!F15+'NDOI-943 Other Net'!F15</f>
        <v>0</v>
      </c>
      <c r="G15" s="18">
        <f>'NDOI-943 CU Net'!G15+'NDOI-943 Bank Net'!G15+'NDOI-943 FC Net'!G15+'NDOI-943 Auto Net'!G15+'NDOI-943 Retail Net'!G15+'NDOI-943 Other Net'!G15</f>
        <v>0</v>
      </c>
      <c r="H15" s="19">
        <f>'NDOI-943 CU Net'!H15+'NDOI-943 Bank Net'!H15+'NDOI-943 FC Net'!H15+'NDOI-943 Auto Net'!H15+'NDOI-943 Retail Net'!H15+'NDOI-943 Other Net'!H15</f>
        <v>0</v>
      </c>
      <c r="I15" s="18">
        <f>'NDOI-943 CU Net'!I15+'NDOI-943 Bank Net'!I15+'NDOI-943 FC Net'!I15+'NDOI-943 Auto Net'!I15+'NDOI-943 Retail Net'!I15+'NDOI-943 Other Net'!I15</f>
        <v>0</v>
      </c>
      <c r="J15" s="19">
        <f>'NDOI-943 CU Net'!J15+'NDOI-943 Bank Net'!J15+'NDOI-943 FC Net'!J15+'NDOI-943 Auto Net'!J15+'NDOI-943 Retail Net'!J15+'NDOI-943 Other Net'!J15</f>
        <v>0</v>
      </c>
      <c r="K15" s="59">
        <f t="shared" si="0"/>
        <v>0</v>
      </c>
    </row>
    <row r="16" spans="1:11" ht="30.75" customHeight="1">
      <c r="A16" s="58">
        <v>2.3</v>
      </c>
      <c r="B16" s="6" t="s">
        <v>35</v>
      </c>
      <c r="C16" s="18">
        <f>'NDOI-943 CU Net'!C16+'NDOI-943 Bank Net'!C16+'NDOI-943 FC Net'!C16+'NDOI-943 Auto Net'!C16+'NDOI-943 Retail Net'!C16+'NDOI-943 Other Net'!C16</f>
        <v>0</v>
      </c>
      <c r="D16" s="19">
        <f>'NDOI-943 CU Net'!D16+'NDOI-943 Bank Net'!D16+'NDOI-943 FC Net'!D16+'NDOI-943 Auto Net'!D16+'NDOI-943 Retail Net'!D16+'NDOI-943 Other Net'!D16</f>
        <v>0</v>
      </c>
      <c r="E16" s="18">
        <f>'NDOI-943 CU Net'!E16+'NDOI-943 Bank Net'!E16+'NDOI-943 FC Net'!E16+'NDOI-943 Auto Net'!E16+'NDOI-943 Retail Net'!E16+'NDOI-943 Other Net'!E16</f>
        <v>0</v>
      </c>
      <c r="F16" s="19">
        <f>'NDOI-943 CU Net'!F16+'NDOI-943 Bank Net'!F16+'NDOI-943 FC Net'!F16+'NDOI-943 Auto Net'!F16+'NDOI-943 Retail Net'!F16+'NDOI-943 Other Net'!F16</f>
        <v>0</v>
      </c>
      <c r="G16" s="18">
        <f>'NDOI-943 CU Net'!G16+'NDOI-943 Bank Net'!G16+'NDOI-943 FC Net'!G16+'NDOI-943 Auto Net'!G16+'NDOI-943 Retail Net'!G16+'NDOI-943 Other Net'!G16</f>
        <v>0</v>
      </c>
      <c r="H16" s="19">
        <f>'NDOI-943 CU Net'!H16+'NDOI-943 Bank Net'!H16+'NDOI-943 FC Net'!H16+'NDOI-943 Auto Net'!H16+'NDOI-943 Retail Net'!H16+'NDOI-943 Other Net'!H16</f>
        <v>0</v>
      </c>
      <c r="I16" s="18">
        <f>'NDOI-943 CU Net'!I16+'NDOI-943 Bank Net'!I16+'NDOI-943 FC Net'!I16+'NDOI-943 Auto Net'!I16+'NDOI-943 Retail Net'!I16+'NDOI-943 Other Net'!I16</f>
        <v>0</v>
      </c>
      <c r="J16" s="19">
        <f>'NDOI-943 CU Net'!J16+'NDOI-943 Bank Net'!J16+'NDOI-943 FC Net'!J16+'NDOI-943 Auto Net'!J16+'NDOI-943 Retail Net'!J16+'NDOI-943 Other Net'!J16</f>
        <v>0</v>
      </c>
      <c r="K16" s="59">
        <f t="shared" si="0"/>
        <v>0</v>
      </c>
    </row>
    <row r="17" spans="1:11" ht="30.75" customHeight="1">
      <c r="A17" s="58">
        <v>2.4</v>
      </c>
      <c r="B17" s="6" t="s">
        <v>36</v>
      </c>
      <c r="C17" s="18">
        <f>'NDOI-943 CU Net'!C17+'NDOI-943 Bank Net'!C17+'NDOI-943 FC Net'!C17+'NDOI-943 Auto Net'!C17+'NDOI-943 Retail Net'!C17+'NDOI-943 Other Net'!C17</f>
        <v>0</v>
      </c>
      <c r="D17" s="19">
        <f>'NDOI-943 CU Net'!D17+'NDOI-943 Bank Net'!D17+'NDOI-943 FC Net'!D17+'NDOI-943 Auto Net'!D17+'NDOI-943 Retail Net'!D17+'NDOI-943 Other Net'!D17</f>
        <v>0</v>
      </c>
      <c r="E17" s="18">
        <f>'NDOI-943 CU Net'!E17+'NDOI-943 Bank Net'!E17+'NDOI-943 FC Net'!E17+'NDOI-943 Auto Net'!E17+'NDOI-943 Retail Net'!E17+'NDOI-943 Other Net'!E17</f>
        <v>0</v>
      </c>
      <c r="F17" s="19">
        <f>'NDOI-943 CU Net'!F17+'NDOI-943 Bank Net'!F17+'NDOI-943 FC Net'!F17+'NDOI-943 Auto Net'!F17+'NDOI-943 Retail Net'!F17+'NDOI-943 Other Net'!F17</f>
        <v>0</v>
      </c>
      <c r="G17" s="18">
        <f>'NDOI-943 CU Net'!G17+'NDOI-943 Bank Net'!G17+'NDOI-943 FC Net'!G17+'NDOI-943 Auto Net'!G17+'NDOI-943 Retail Net'!G17+'NDOI-943 Other Net'!G17</f>
        <v>0</v>
      </c>
      <c r="H17" s="19">
        <f>'NDOI-943 CU Net'!H17+'NDOI-943 Bank Net'!H17+'NDOI-943 FC Net'!H17+'NDOI-943 Auto Net'!H17+'NDOI-943 Retail Net'!H17+'NDOI-943 Other Net'!H17</f>
        <v>0</v>
      </c>
      <c r="I17" s="18">
        <f>'NDOI-943 CU Net'!I17+'NDOI-943 Bank Net'!I17+'NDOI-943 FC Net'!I17+'NDOI-943 Auto Net'!I17+'NDOI-943 Retail Net'!I17+'NDOI-943 Other Net'!I17</f>
        <v>0</v>
      </c>
      <c r="J17" s="19">
        <f>'NDOI-943 CU Net'!J17+'NDOI-943 Bank Net'!J17+'NDOI-943 FC Net'!J17+'NDOI-943 Auto Net'!J17+'NDOI-943 Retail Net'!J17+'NDOI-943 Other Net'!J17</f>
        <v>0</v>
      </c>
      <c r="K17" s="59">
        <f t="shared" si="0"/>
        <v>0</v>
      </c>
    </row>
    <row r="18" spans="1:11" ht="30.75" customHeight="1">
      <c r="A18" s="58">
        <v>2.5</v>
      </c>
      <c r="B18" s="6" t="s">
        <v>37</v>
      </c>
      <c r="C18" s="18">
        <f>'NDOI-943 CU Net'!C18+'NDOI-943 Bank Net'!C18+'NDOI-943 FC Net'!C18+'NDOI-943 Auto Net'!C18+'NDOI-943 Retail Net'!C18+'NDOI-943 Other Net'!C18</f>
        <v>0</v>
      </c>
      <c r="D18" s="19">
        <f>'NDOI-943 CU Net'!D18+'NDOI-943 Bank Net'!D18+'NDOI-943 FC Net'!D18+'NDOI-943 Auto Net'!D18+'NDOI-943 Retail Net'!D18+'NDOI-943 Other Net'!D18</f>
        <v>0</v>
      </c>
      <c r="E18" s="18">
        <f>'NDOI-943 CU Net'!E18+'NDOI-943 Bank Net'!E18+'NDOI-943 FC Net'!E18+'NDOI-943 Auto Net'!E18+'NDOI-943 Retail Net'!E18+'NDOI-943 Other Net'!E18</f>
        <v>0</v>
      </c>
      <c r="F18" s="19">
        <f>'NDOI-943 CU Net'!F18+'NDOI-943 Bank Net'!F18+'NDOI-943 FC Net'!F18+'NDOI-943 Auto Net'!F18+'NDOI-943 Retail Net'!F18+'NDOI-943 Other Net'!F18</f>
        <v>0</v>
      </c>
      <c r="G18" s="18">
        <f>'NDOI-943 CU Net'!G18+'NDOI-943 Bank Net'!G18+'NDOI-943 FC Net'!G18+'NDOI-943 Auto Net'!G18+'NDOI-943 Retail Net'!G18+'NDOI-943 Other Net'!G18</f>
        <v>0</v>
      </c>
      <c r="H18" s="19">
        <f>'NDOI-943 CU Net'!H18+'NDOI-943 Bank Net'!H18+'NDOI-943 FC Net'!H18+'NDOI-943 Auto Net'!H18+'NDOI-943 Retail Net'!H18+'NDOI-943 Other Net'!H18</f>
        <v>0</v>
      </c>
      <c r="I18" s="18">
        <f>'NDOI-943 CU Net'!I18+'NDOI-943 Bank Net'!I18+'NDOI-943 FC Net'!I18+'NDOI-943 Auto Net'!I18+'NDOI-943 Retail Net'!I18+'NDOI-943 Other Net'!I18</f>
        <v>0</v>
      </c>
      <c r="J18" s="19">
        <f>'NDOI-943 CU Net'!J18+'NDOI-943 Bank Net'!J18+'NDOI-943 FC Net'!J18+'NDOI-943 Auto Net'!J18+'NDOI-943 Retail Net'!J18+'NDOI-943 Other Net'!J18</f>
        <v>0</v>
      </c>
      <c r="K18" s="59">
        <f t="shared" si="0"/>
        <v>0</v>
      </c>
    </row>
    <row r="19" spans="1:11" ht="30.75" customHeight="1">
      <c r="A19" s="58">
        <v>2.6</v>
      </c>
      <c r="B19" s="6" t="s">
        <v>38</v>
      </c>
      <c r="C19" s="18">
        <f aca="true" t="shared" si="3" ref="C19:J19">C14-C15+C16-C17+C18</f>
        <v>0</v>
      </c>
      <c r="D19" s="19">
        <f t="shared" si="3"/>
        <v>0</v>
      </c>
      <c r="E19" s="18">
        <f t="shared" si="3"/>
        <v>0</v>
      </c>
      <c r="F19" s="19">
        <f t="shared" si="3"/>
        <v>0</v>
      </c>
      <c r="G19" s="18">
        <f t="shared" si="3"/>
        <v>0</v>
      </c>
      <c r="H19" s="19">
        <f t="shared" si="3"/>
        <v>0</v>
      </c>
      <c r="I19" s="18">
        <f t="shared" si="3"/>
        <v>0</v>
      </c>
      <c r="J19" s="19">
        <f t="shared" si="3"/>
        <v>0</v>
      </c>
      <c r="K19" s="59">
        <f t="shared" si="0"/>
        <v>0</v>
      </c>
    </row>
    <row r="20" spans="1:11" ht="30.75" customHeight="1">
      <c r="A20" s="199" t="s">
        <v>29</v>
      </c>
      <c r="B20" s="200"/>
      <c r="C20" s="18"/>
      <c r="D20" s="19"/>
      <c r="E20" s="18"/>
      <c r="F20" s="19"/>
      <c r="G20" s="18"/>
      <c r="H20" s="19"/>
      <c r="I20" s="18"/>
      <c r="J20" s="19"/>
      <c r="K20" s="59"/>
    </row>
    <row r="21" spans="1:11" ht="30.75" customHeight="1">
      <c r="A21" s="58">
        <v>3.1</v>
      </c>
      <c r="B21" s="6" t="s">
        <v>39</v>
      </c>
      <c r="C21" s="18">
        <f>'NDOI-943 CU Net'!C21+'NDOI-943 Bank Net'!C21+'NDOI-943 FC Net'!C21+'NDOI-943 Auto Net'!C21+'NDOI-943 Retail Net'!C21+'NDOI-943 Other Net'!C21</f>
        <v>0</v>
      </c>
      <c r="D21" s="19">
        <f>'NDOI-943 CU Net'!D21+'NDOI-943 Bank Net'!D21+'NDOI-943 FC Net'!D21+'NDOI-943 Auto Net'!D21+'NDOI-943 Retail Net'!D21+'NDOI-943 Other Net'!D21</f>
        <v>0</v>
      </c>
      <c r="E21" s="18">
        <f>'NDOI-943 CU Net'!E21+'NDOI-943 Bank Net'!E21+'NDOI-943 FC Net'!E21+'NDOI-943 Auto Net'!E21+'NDOI-943 Retail Net'!E21+'NDOI-943 Other Net'!E21</f>
        <v>0</v>
      </c>
      <c r="F21" s="19">
        <f>'NDOI-943 CU Net'!F21+'NDOI-943 Bank Net'!F21+'NDOI-943 FC Net'!F21+'NDOI-943 Auto Net'!F21+'NDOI-943 Retail Net'!F21+'NDOI-943 Other Net'!F21</f>
        <v>0</v>
      </c>
      <c r="G21" s="18">
        <f>'NDOI-943 CU Net'!G21+'NDOI-943 Bank Net'!G21+'NDOI-943 FC Net'!G21+'NDOI-943 Auto Net'!G21+'NDOI-943 Retail Net'!G21+'NDOI-943 Other Net'!G21</f>
        <v>0</v>
      </c>
      <c r="H21" s="19">
        <f>'NDOI-943 CU Net'!H21+'NDOI-943 Bank Net'!H21+'NDOI-943 FC Net'!H21+'NDOI-943 Auto Net'!H21+'NDOI-943 Retail Net'!H21+'NDOI-943 Other Net'!H21</f>
        <v>0</v>
      </c>
      <c r="I21" s="18">
        <f>'NDOI-943 CU Net'!I21+'NDOI-943 Bank Net'!I21+'NDOI-943 FC Net'!I21+'NDOI-943 Auto Net'!I21+'NDOI-943 Retail Net'!I21+'NDOI-943 Other Net'!I21</f>
        <v>0</v>
      </c>
      <c r="J21" s="19">
        <f>'NDOI-943 CU Net'!J21+'NDOI-943 Bank Net'!J21+'NDOI-943 FC Net'!J21+'NDOI-943 Auto Net'!J21+'NDOI-943 Retail Net'!J21+'NDOI-943 Other Net'!J21</f>
        <v>0</v>
      </c>
      <c r="K21" s="59">
        <f t="shared" si="0"/>
        <v>0</v>
      </c>
    </row>
    <row r="22" spans="1:11" ht="30.75" customHeight="1">
      <c r="A22" s="58">
        <v>3.2</v>
      </c>
      <c r="B22" s="6" t="s">
        <v>40</v>
      </c>
      <c r="C22" s="18">
        <f>'NDOI-943 CU Net'!C22+'NDOI-943 Bank Net'!C22+'NDOI-943 FC Net'!C22+'NDOI-943 Auto Net'!C22+'NDOI-943 Retail Net'!C22+'NDOI-943 Other Net'!C22</f>
        <v>0</v>
      </c>
      <c r="D22" s="19">
        <f>'NDOI-943 CU Net'!D22+'NDOI-943 Bank Net'!D22+'NDOI-943 FC Net'!D22+'NDOI-943 Auto Net'!D22+'NDOI-943 Retail Net'!D22+'NDOI-943 Other Net'!D22</f>
        <v>0</v>
      </c>
      <c r="E22" s="18">
        <f>'NDOI-943 CU Net'!E22+'NDOI-943 Bank Net'!E22+'NDOI-943 FC Net'!E22+'NDOI-943 Auto Net'!E22+'NDOI-943 Retail Net'!E22+'NDOI-943 Other Net'!E22</f>
        <v>0</v>
      </c>
      <c r="F22" s="19">
        <f>'NDOI-943 CU Net'!F22+'NDOI-943 Bank Net'!F22+'NDOI-943 FC Net'!F22+'NDOI-943 Auto Net'!F22+'NDOI-943 Retail Net'!F22+'NDOI-943 Other Net'!F22</f>
        <v>0</v>
      </c>
      <c r="G22" s="18">
        <f>'NDOI-943 CU Net'!G22+'NDOI-943 Bank Net'!G22+'NDOI-943 FC Net'!G22+'NDOI-943 Auto Net'!G22+'NDOI-943 Retail Net'!G22+'NDOI-943 Other Net'!G22</f>
        <v>0</v>
      </c>
      <c r="H22" s="19">
        <f>'NDOI-943 CU Net'!H22+'NDOI-943 Bank Net'!H22+'NDOI-943 FC Net'!H22+'NDOI-943 Auto Net'!H22+'NDOI-943 Retail Net'!H22+'NDOI-943 Other Net'!H22</f>
        <v>0</v>
      </c>
      <c r="I22" s="18">
        <f>'NDOI-943 CU Net'!I22+'NDOI-943 Bank Net'!I22+'NDOI-943 FC Net'!I22+'NDOI-943 Auto Net'!I22+'NDOI-943 Retail Net'!I22+'NDOI-943 Other Net'!I22</f>
        <v>0</v>
      </c>
      <c r="J22" s="19">
        <f>'NDOI-943 CU Net'!J22+'NDOI-943 Bank Net'!J22+'NDOI-943 FC Net'!J22+'NDOI-943 Auto Net'!J22+'NDOI-943 Retail Net'!J22+'NDOI-943 Other Net'!J22</f>
        <v>0</v>
      </c>
      <c r="K22" s="59">
        <f t="shared" si="0"/>
        <v>0</v>
      </c>
    </row>
    <row r="23" spans="1:11" ht="30.75" customHeight="1">
      <c r="A23" s="58">
        <v>3.3</v>
      </c>
      <c r="B23" s="6" t="s">
        <v>41</v>
      </c>
      <c r="C23" s="18">
        <f aca="true" t="shared" si="4" ref="C23:J23">C21+C22</f>
        <v>0</v>
      </c>
      <c r="D23" s="19">
        <f t="shared" si="4"/>
        <v>0</v>
      </c>
      <c r="E23" s="18">
        <f t="shared" si="4"/>
        <v>0</v>
      </c>
      <c r="F23" s="19">
        <f t="shared" si="4"/>
        <v>0</v>
      </c>
      <c r="G23" s="18">
        <f t="shared" si="4"/>
        <v>0</v>
      </c>
      <c r="H23" s="19">
        <f t="shared" si="4"/>
        <v>0</v>
      </c>
      <c r="I23" s="18">
        <f t="shared" si="4"/>
        <v>0</v>
      </c>
      <c r="J23" s="19">
        <f t="shared" si="4"/>
        <v>0</v>
      </c>
      <c r="K23" s="59">
        <f t="shared" si="0"/>
        <v>0</v>
      </c>
    </row>
    <row r="24" spans="1:11" ht="30.75" customHeight="1">
      <c r="A24" s="58">
        <v>3.4</v>
      </c>
      <c r="B24" s="6" t="s">
        <v>42</v>
      </c>
      <c r="C24" s="18">
        <f aca="true" t="shared" si="5" ref="C24:J24">IF(C8=0,0,C21/C8)</f>
        <v>0</v>
      </c>
      <c r="D24" s="19">
        <f t="shared" si="5"/>
        <v>0</v>
      </c>
      <c r="E24" s="18">
        <f t="shared" si="5"/>
        <v>0</v>
      </c>
      <c r="F24" s="19">
        <f t="shared" si="5"/>
        <v>0</v>
      </c>
      <c r="G24" s="18">
        <f t="shared" si="5"/>
        <v>0</v>
      </c>
      <c r="H24" s="19">
        <f t="shared" si="5"/>
        <v>0</v>
      </c>
      <c r="I24" s="18">
        <f t="shared" si="5"/>
        <v>0</v>
      </c>
      <c r="J24" s="19">
        <f t="shared" si="5"/>
        <v>0</v>
      </c>
      <c r="K24" s="59">
        <f t="shared" si="0"/>
        <v>0</v>
      </c>
    </row>
    <row r="25" spans="1:11" ht="30.75" customHeight="1">
      <c r="A25" s="58">
        <v>3.5</v>
      </c>
      <c r="B25" s="6" t="s">
        <v>43</v>
      </c>
      <c r="C25" s="18">
        <f aca="true" t="shared" si="6" ref="C25:J25">IF(C11=0,0,C22/C11)</f>
        <v>0</v>
      </c>
      <c r="D25" s="19">
        <f t="shared" si="6"/>
        <v>0</v>
      </c>
      <c r="E25" s="18">
        <f t="shared" si="6"/>
        <v>0</v>
      </c>
      <c r="F25" s="19">
        <f t="shared" si="6"/>
        <v>0</v>
      </c>
      <c r="G25" s="18">
        <f t="shared" si="6"/>
        <v>0</v>
      </c>
      <c r="H25" s="19">
        <f t="shared" si="6"/>
        <v>0</v>
      </c>
      <c r="I25" s="18">
        <f t="shared" si="6"/>
        <v>0</v>
      </c>
      <c r="J25" s="19">
        <f t="shared" si="6"/>
        <v>0</v>
      </c>
      <c r="K25" s="59">
        <f t="shared" si="0"/>
        <v>0</v>
      </c>
    </row>
    <row r="26" spans="1:11" ht="30.75" customHeight="1">
      <c r="A26" s="199" t="s">
        <v>30</v>
      </c>
      <c r="B26" s="200"/>
      <c r="C26" s="18"/>
      <c r="D26" s="19"/>
      <c r="E26" s="18"/>
      <c r="F26" s="19"/>
      <c r="G26" s="18"/>
      <c r="H26" s="19"/>
      <c r="I26" s="18"/>
      <c r="J26" s="19"/>
      <c r="K26" s="59"/>
    </row>
    <row r="27" spans="1:11" ht="30.75" customHeight="1">
      <c r="A27" s="58">
        <v>4.1</v>
      </c>
      <c r="B27" s="6" t="s">
        <v>44</v>
      </c>
      <c r="C27" s="18">
        <f aca="true" t="shared" si="7" ref="C27:J27">IF(C11=0,0,C19/C11)</f>
        <v>0</v>
      </c>
      <c r="D27" s="19">
        <f t="shared" si="7"/>
        <v>0</v>
      </c>
      <c r="E27" s="18">
        <f t="shared" si="7"/>
        <v>0</v>
      </c>
      <c r="F27" s="19">
        <f t="shared" si="7"/>
        <v>0</v>
      </c>
      <c r="G27" s="18">
        <f t="shared" si="7"/>
        <v>0</v>
      </c>
      <c r="H27" s="19">
        <f t="shared" si="7"/>
        <v>0</v>
      </c>
      <c r="I27" s="18">
        <f t="shared" si="7"/>
        <v>0</v>
      </c>
      <c r="J27" s="19">
        <f t="shared" si="7"/>
        <v>0</v>
      </c>
      <c r="K27" s="19" t="e">
        <f>K19/K11</f>
        <v>#DIV/0!</v>
      </c>
    </row>
    <row r="28" spans="1:11" ht="30.75" customHeight="1">
      <c r="A28" s="58">
        <v>4.2</v>
      </c>
      <c r="B28" s="6" t="s">
        <v>45</v>
      </c>
      <c r="C28" s="18">
        <f aca="true" t="shared" si="8" ref="C28:J28">IF(C12=0,0,C19/C12)</f>
        <v>0</v>
      </c>
      <c r="D28" s="19">
        <f t="shared" si="8"/>
        <v>0</v>
      </c>
      <c r="E28" s="18">
        <f t="shared" si="8"/>
        <v>0</v>
      </c>
      <c r="F28" s="19">
        <f t="shared" si="8"/>
        <v>0</v>
      </c>
      <c r="G28" s="18">
        <f t="shared" si="8"/>
        <v>0</v>
      </c>
      <c r="H28" s="19">
        <f t="shared" si="8"/>
        <v>0</v>
      </c>
      <c r="I28" s="18">
        <f t="shared" si="8"/>
        <v>0</v>
      </c>
      <c r="J28" s="19">
        <f t="shared" si="8"/>
        <v>0</v>
      </c>
      <c r="K28" s="19" t="e">
        <f>K19/K12</f>
        <v>#DIV/0!</v>
      </c>
    </row>
    <row r="29" spans="1:11" ht="30.75" customHeight="1">
      <c r="A29" s="199" t="s">
        <v>46</v>
      </c>
      <c r="B29" s="200"/>
      <c r="C29" s="18">
        <f>'NDOI-943 CU Net'!C29+'NDOI-943 Bank Net'!C29+'NDOI-943 FC Net'!C29+'NDOI-943 Auto Net'!C29+'NDOI-943 Retail Net'!C29+'NDOI-943 Other Net'!C29</f>
        <v>0</v>
      </c>
      <c r="D29" s="19">
        <f>'NDOI-943 CU Net'!D29+'NDOI-943 Bank Net'!D29+'NDOI-943 FC Net'!D29+'NDOI-943 Auto Net'!D29+'NDOI-943 Retail Net'!D29+'NDOI-943 Other Net'!D29</f>
        <v>0</v>
      </c>
      <c r="E29" s="18">
        <f>'NDOI-943 CU Net'!E29+'NDOI-943 Bank Net'!E29+'NDOI-943 FC Net'!E29+'NDOI-943 Auto Net'!E29+'NDOI-943 Retail Net'!E29+'NDOI-943 Other Net'!E29</f>
        <v>0</v>
      </c>
      <c r="F29" s="19">
        <f>'NDOI-943 CU Net'!F29+'NDOI-943 Bank Net'!F29+'NDOI-943 FC Net'!F29+'NDOI-943 Auto Net'!F29+'NDOI-943 Retail Net'!F29+'NDOI-943 Other Net'!F29</f>
        <v>0</v>
      </c>
      <c r="G29" s="18">
        <f>'NDOI-943 CU Net'!G29+'NDOI-943 Bank Net'!G29+'NDOI-943 FC Net'!G29+'NDOI-943 Auto Net'!G29+'NDOI-943 Retail Net'!G29+'NDOI-943 Other Net'!G29</f>
        <v>0</v>
      </c>
      <c r="H29" s="19">
        <f>'NDOI-943 CU Net'!H29+'NDOI-943 Bank Net'!H29+'NDOI-943 FC Net'!H29+'NDOI-943 Auto Net'!H29+'NDOI-943 Retail Net'!H29+'NDOI-943 Other Net'!H29</f>
        <v>0</v>
      </c>
      <c r="I29" s="18">
        <f>'NDOI-943 CU Net'!I29+'NDOI-943 Bank Net'!I29+'NDOI-943 FC Net'!I29+'NDOI-943 Auto Net'!I29+'NDOI-943 Retail Net'!I29+'NDOI-943 Other Net'!I29</f>
        <v>0</v>
      </c>
      <c r="J29" s="19">
        <f>'NDOI-943 CU Net'!J29+'NDOI-943 Bank Net'!J29+'NDOI-943 FC Net'!J29+'NDOI-943 Auto Net'!J29+'NDOI-943 Retail Net'!J29+'NDOI-943 Other Net'!J29</f>
        <v>0</v>
      </c>
      <c r="K29" s="59">
        <f t="shared" si="0"/>
        <v>0</v>
      </c>
    </row>
    <row r="30" spans="1:11" ht="33.75" customHeight="1" thickBot="1">
      <c r="A30" s="201" t="s">
        <v>47</v>
      </c>
      <c r="B30" s="202"/>
      <c r="C30" s="18">
        <f aca="true" t="shared" si="9" ref="C30:K30">IF(C29=0,0,1000*C19/C29)</f>
        <v>0</v>
      </c>
      <c r="D30" s="19">
        <f t="shared" si="9"/>
        <v>0</v>
      </c>
      <c r="E30" s="18">
        <f t="shared" si="9"/>
        <v>0</v>
      </c>
      <c r="F30" s="19">
        <f t="shared" si="9"/>
        <v>0</v>
      </c>
      <c r="G30" s="18">
        <f t="shared" si="9"/>
        <v>0</v>
      </c>
      <c r="H30" s="19">
        <f t="shared" si="9"/>
        <v>0</v>
      </c>
      <c r="I30" s="18">
        <f t="shared" si="9"/>
        <v>0</v>
      </c>
      <c r="J30" s="19">
        <f t="shared" si="9"/>
        <v>0</v>
      </c>
      <c r="K30" s="59">
        <f t="shared" si="9"/>
        <v>0</v>
      </c>
    </row>
    <row r="31" spans="1:11" ht="25.5" customHeight="1">
      <c r="A31" s="50" t="s">
        <v>53</v>
      </c>
      <c r="B31" s="53" t="s">
        <v>55</v>
      </c>
      <c r="C31" s="18"/>
      <c r="D31" s="19"/>
      <c r="E31" s="18"/>
      <c r="F31" s="19"/>
      <c r="G31" s="18"/>
      <c r="H31" s="19"/>
      <c r="I31" s="18"/>
      <c r="J31" s="19"/>
      <c r="K31" s="59"/>
    </row>
    <row r="32" spans="1:11" ht="60" customHeight="1">
      <c r="A32" s="48">
        <v>1</v>
      </c>
      <c r="B32" s="52" t="s">
        <v>51</v>
      </c>
      <c r="C32" s="18">
        <f>'NDOI-943 CU Net'!C32+'NDOI-943 Bank Net'!C32+'NDOI-943 FC Net'!C32+'NDOI-943 Auto Net'!C32+'NDOI-943 Retail Net'!C32+'NDOI-943 Other Net'!C32</f>
        <v>0</v>
      </c>
      <c r="D32" s="19">
        <f>'NDOI-943 CU Net'!D32+'NDOI-943 Bank Net'!D32+'NDOI-943 FC Net'!D32+'NDOI-943 Auto Net'!D32+'NDOI-943 Retail Net'!D32+'NDOI-943 Other Net'!D32</f>
        <v>0</v>
      </c>
      <c r="E32" s="18">
        <f>'NDOI-943 CU Net'!E32+'NDOI-943 Bank Net'!E32+'NDOI-943 FC Net'!E32+'NDOI-943 Auto Net'!E32+'NDOI-943 Retail Net'!E32+'NDOI-943 Other Net'!E32</f>
        <v>0</v>
      </c>
      <c r="F32" s="19">
        <f>'NDOI-943 CU Net'!F32+'NDOI-943 Bank Net'!F32+'NDOI-943 FC Net'!F32+'NDOI-943 Auto Net'!F32+'NDOI-943 Retail Net'!F32+'NDOI-943 Other Net'!F32</f>
        <v>0</v>
      </c>
      <c r="G32" s="18">
        <f>'NDOI-943 CU Net'!G32+'NDOI-943 Bank Net'!G32+'NDOI-943 FC Net'!G32+'NDOI-943 Auto Net'!G32+'NDOI-943 Retail Net'!G32+'NDOI-943 Other Net'!G32</f>
        <v>0</v>
      </c>
      <c r="H32" s="19">
        <f>'NDOI-943 CU Net'!H32+'NDOI-943 Bank Net'!H32+'NDOI-943 FC Net'!H32+'NDOI-943 Auto Net'!H32+'NDOI-943 Retail Net'!H32+'NDOI-943 Other Net'!H32</f>
        <v>0</v>
      </c>
      <c r="I32" s="18">
        <f>'NDOI-943 CU Net'!I32+'NDOI-943 Bank Net'!I32+'NDOI-943 FC Net'!I32+'NDOI-943 Auto Net'!I32+'NDOI-943 Retail Net'!I32+'NDOI-943 Other Net'!I32</f>
        <v>0</v>
      </c>
      <c r="J32" s="19">
        <f>'NDOI-943 CU Net'!J32+'NDOI-943 Bank Net'!J32+'NDOI-943 FC Net'!J32+'NDOI-943 Auto Net'!J32+'NDOI-943 Retail Net'!J32+'NDOI-943 Other Net'!J32</f>
        <v>0</v>
      </c>
      <c r="K32" s="59">
        <f t="shared" si="0"/>
        <v>0</v>
      </c>
    </row>
    <row r="33" spans="1:11" ht="60.75" customHeight="1">
      <c r="A33" s="51">
        <v>2</v>
      </c>
      <c r="B33" s="52" t="s">
        <v>49</v>
      </c>
      <c r="C33" s="18">
        <f>'NDOI-943 CU Net'!C33+'NDOI-943 Bank Net'!C33+'NDOI-943 FC Net'!C33+'NDOI-943 Auto Net'!C33+'NDOI-943 Retail Net'!C33+'NDOI-943 Other Net'!C33</f>
        <v>0</v>
      </c>
      <c r="D33" s="19">
        <f>'NDOI-943 CU Net'!D33+'NDOI-943 Bank Net'!D33+'NDOI-943 FC Net'!D33+'NDOI-943 Auto Net'!D33+'NDOI-943 Retail Net'!D33+'NDOI-943 Other Net'!D33</f>
        <v>0</v>
      </c>
      <c r="E33" s="18">
        <f>'NDOI-943 CU Net'!E33+'NDOI-943 Bank Net'!E33+'NDOI-943 FC Net'!E33+'NDOI-943 Auto Net'!E33+'NDOI-943 Retail Net'!E33+'NDOI-943 Other Net'!E33</f>
        <v>0</v>
      </c>
      <c r="F33" s="19">
        <f>'NDOI-943 CU Net'!F33+'NDOI-943 Bank Net'!F33+'NDOI-943 FC Net'!F33+'NDOI-943 Auto Net'!F33+'NDOI-943 Retail Net'!F33+'NDOI-943 Other Net'!F33</f>
        <v>0</v>
      </c>
      <c r="G33" s="18">
        <f>'NDOI-943 CU Net'!G33+'NDOI-943 Bank Net'!G33+'NDOI-943 FC Net'!G33+'NDOI-943 Auto Net'!G33+'NDOI-943 Retail Net'!G33+'NDOI-943 Other Net'!G33</f>
        <v>0</v>
      </c>
      <c r="H33" s="19">
        <f>'NDOI-943 CU Net'!H33+'NDOI-943 Bank Net'!H33+'NDOI-943 FC Net'!H33+'NDOI-943 Auto Net'!H33+'NDOI-943 Retail Net'!H33+'NDOI-943 Other Net'!H33</f>
        <v>0</v>
      </c>
      <c r="I33" s="18">
        <f>'NDOI-943 CU Net'!I33+'NDOI-943 Bank Net'!I33+'NDOI-943 FC Net'!I33+'NDOI-943 Auto Net'!I33+'NDOI-943 Retail Net'!I33+'NDOI-943 Other Net'!I33</f>
        <v>0</v>
      </c>
      <c r="J33" s="19">
        <f>'NDOI-943 CU Net'!J33+'NDOI-943 Bank Net'!J33+'NDOI-943 FC Net'!J33+'NDOI-943 Auto Net'!J33+'NDOI-943 Retail Net'!J33+'NDOI-943 Other Net'!J33</f>
        <v>0</v>
      </c>
      <c r="K33" s="59">
        <f t="shared" si="0"/>
        <v>0</v>
      </c>
    </row>
    <row r="34" spans="1:11" ht="60.75" customHeight="1" thickBot="1">
      <c r="A34" s="54">
        <v>3</v>
      </c>
      <c r="B34" s="80" t="s">
        <v>50</v>
      </c>
      <c r="C34" s="18">
        <f>'NDOI-943 CU Net'!C34+'NDOI-943 Bank Net'!C34+'NDOI-943 FC Net'!C34+'NDOI-943 Auto Net'!C34+'NDOI-943 Retail Net'!C34+'NDOI-943 Other Net'!C34</f>
        <v>0</v>
      </c>
      <c r="D34" s="19">
        <f>'NDOI-943 CU Net'!D34+'NDOI-943 Bank Net'!D34+'NDOI-943 FC Net'!D34+'NDOI-943 Auto Net'!D34+'NDOI-943 Retail Net'!D34+'NDOI-943 Other Net'!D34</f>
        <v>0</v>
      </c>
      <c r="E34" s="18">
        <f>'NDOI-943 CU Net'!E34+'NDOI-943 Bank Net'!E34+'NDOI-943 FC Net'!E34+'NDOI-943 Auto Net'!E34+'NDOI-943 Retail Net'!E34+'NDOI-943 Other Net'!E34</f>
        <v>0</v>
      </c>
      <c r="F34" s="19">
        <f>'NDOI-943 CU Net'!F34+'NDOI-943 Bank Net'!F34+'NDOI-943 FC Net'!F34+'NDOI-943 Auto Net'!F34+'NDOI-943 Retail Net'!F34+'NDOI-943 Other Net'!F34</f>
        <v>0</v>
      </c>
      <c r="G34" s="18">
        <f>'NDOI-943 CU Net'!G34+'NDOI-943 Bank Net'!G34+'NDOI-943 FC Net'!G34+'NDOI-943 Auto Net'!G34+'NDOI-943 Retail Net'!G34+'NDOI-943 Other Net'!G34</f>
        <v>0</v>
      </c>
      <c r="H34" s="19">
        <f>'NDOI-943 CU Net'!H34+'NDOI-943 Bank Net'!H34+'NDOI-943 FC Net'!H34+'NDOI-943 Auto Net'!H34+'NDOI-943 Retail Net'!H34+'NDOI-943 Other Net'!H34</f>
        <v>0</v>
      </c>
      <c r="I34" s="18">
        <f>'NDOI-943 CU Net'!I34+'NDOI-943 Bank Net'!I34+'NDOI-943 FC Net'!I34+'NDOI-943 Auto Net'!I34+'NDOI-943 Retail Net'!I34+'NDOI-943 Other Net'!I34</f>
        <v>0</v>
      </c>
      <c r="J34" s="19">
        <f>'NDOI-943 CU Net'!J34+'NDOI-943 Bank Net'!J34+'NDOI-943 FC Net'!J34+'NDOI-943 Auto Net'!J34+'NDOI-943 Retail Net'!J34+'NDOI-943 Other Net'!J34</f>
        <v>0</v>
      </c>
      <c r="K34" s="59">
        <f t="shared" si="0"/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All
Reporting Period: 1/1/10to 12/31/10</oddHeader>
    <oddFooter>&amp;LNDOI-943 (Rev 05/11)&amp;CPage &amp;P of &amp;N</oddFooter>
  </headerFooter>
  <rowBreaks count="1" manualBreakCount="1">
    <brk id="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>
    <tabColor indexed="46"/>
  </sheetPr>
  <dimension ref="A1:K34"/>
  <sheetViews>
    <sheetView zoomScale="75" zoomScaleNormal="75" zoomScalePageLayoutView="0" workbookViewId="0" topLeftCell="A19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98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Credit Unions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K34"/>
  <sheetViews>
    <sheetView zoomScale="75" zoomScaleNormal="75" zoomScalePageLayoutView="0" workbookViewId="0" topLeftCell="A16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97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Banks, Savings and Loan Companies, Mortgage Companies
Reporting Period: 1/1/2010 to 12/31/2010</oddHeader>
    <oddFooter>&amp;LNDOI-943 (Rev 05/11)&amp;CPage &amp;P of &amp;N</oddFooter>
  </headerFooter>
  <rowBreaks count="1" manualBreakCount="1">
    <brk id="3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2">
    <tabColor indexed="46"/>
  </sheetPr>
  <dimension ref="A1:K34"/>
  <sheetViews>
    <sheetView zoomScale="75" zoomScaleNormal="75" zoomScalePageLayoutView="0" workbookViewId="0" topLeftCell="A28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93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Finance Companies, Small Loan Companies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3">
    <tabColor indexed="46"/>
  </sheetPr>
  <dimension ref="A1:K34"/>
  <sheetViews>
    <sheetView zoomScale="75" zoomScaleNormal="75" zoomScalePageLayoutView="0" workbookViewId="0" topLeftCell="A22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94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Auto Dealres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4">
    <tabColor indexed="46"/>
  </sheetPr>
  <dimension ref="A1:K34"/>
  <sheetViews>
    <sheetView zoomScale="75" zoomScaleNormal="75" zoomScalePageLayoutView="0" workbookViewId="0" topLeftCell="A19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94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Retail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5">
    <tabColor indexed="46"/>
  </sheetPr>
  <dimension ref="A1:K34"/>
  <sheetViews>
    <sheetView zoomScale="75" zoomScaleNormal="75" zoomScalePageLayoutView="0" workbookViewId="0" topLeftCell="A22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95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/>
      <c r="D12" s="120"/>
      <c r="E12" s="121"/>
      <c r="F12" s="122"/>
      <c r="G12" s="119"/>
      <c r="H12" s="122"/>
      <c r="I12" s="123"/>
      <c r="J12" s="124"/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82">
        <f aca="true" t="shared" si="6" ref="C25:K25">IF(C11=0,0,C22/C11)</f>
        <v>0</v>
      </c>
      <c r="D25" s="83">
        <f t="shared" si="6"/>
        <v>0</v>
      </c>
      <c r="E25" s="84">
        <f t="shared" si="6"/>
        <v>0</v>
      </c>
      <c r="F25" s="85">
        <f t="shared" si="6"/>
        <v>0</v>
      </c>
      <c r="G25" s="82">
        <f t="shared" si="6"/>
        <v>0</v>
      </c>
      <c r="H25" s="85">
        <f t="shared" si="6"/>
        <v>0</v>
      </c>
      <c r="I25" s="86">
        <f t="shared" si="6"/>
        <v>0</v>
      </c>
      <c r="J25" s="87">
        <f t="shared" si="6"/>
        <v>0</v>
      </c>
      <c r="K25" s="88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Other
Reporting Period: 1/1/10 to 12/31/10</oddHeader>
    <oddFooter>&amp;LNDOI-943 (Rev 04/10)&amp;CPage &amp;P of &amp;N</oddFooter>
  </headerFooter>
  <rowBreaks count="1" manualBreakCount="1">
    <brk id="3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6"/>
  <dimension ref="A1:K34"/>
  <sheetViews>
    <sheetView zoomScale="75" zoomScaleNormal="75" zoomScalePageLayoutView="0" workbookViewId="0" topLeftCell="A22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93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8">
        <f>'NDOI-943 CU Level'!C6+'NDOI-943 Bank Level'!C6+'NDOI-943 FC Level'!C6+'NDOI-943 Auto Level'!C6+'NDOI-943 Retail Level'!C6+'NDOI-943 Other Level'!C6</f>
        <v>0</v>
      </c>
      <c r="D6" s="19">
        <f>'NDOI-943 CU Level'!D6+'NDOI-943 Bank Level'!D6+'NDOI-943 FC Level'!D6+'NDOI-943 Auto Level'!D6+'NDOI-943 Retail Level'!D6+'NDOI-943 Other Level'!D6</f>
        <v>0</v>
      </c>
      <c r="E6" s="18">
        <f>'NDOI-943 CU Level'!E6+'NDOI-943 Bank Level'!E6+'NDOI-943 FC Level'!E6+'NDOI-943 Auto Level'!E6+'NDOI-943 Retail Level'!E6+'NDOI-943 Other Level'!E6</f>
        <v>0</v>
      </c>
      <c r="F6" s="19">
        <f>'NDOI-943 CU Level'!F6+'NDOI-943 Bank Level'!F6+'NDOI-943 FC Level'!F6+'NDOI-943 Auto Level'!F6+'NDOI-943 Retail Level'!F6+'NDOI-943 Other Level'!F6</f>
        <v>0</v>
      </c>
      <c r="G6" s="18">
        <f>'NDOI-943 CU Level'!G6+'NDOI-943 Bank Level'!G6+'NDOI-943 FC Level'!G6+'NDOI-943 Auto Level'!G6+'NDOI-943 Retail Level'!G6+'NDOI-943 Other Level'!G6</f>
        <v>0</v>
      </c>
      <c r="H6" s="19">
        <f>'NDOI-943 CU Level'!H6+'NDOI-943 Bank Level'!H6+'NDOI-943 FC Level'!H6+'NDOI-943 Auto Level'!H6+'NDOI-943 Retail Level'!H6+'NDOI-943 Other Level'!H6</f>
        <v>0</v>
      </c>
      <c r="I6" s="18">
        <f>'NDOI-943 CU Level'!I6+'NDOI-943 Bank Level'!I6+'NDOI-943 FC Level'!I6+'NDOI-943 Auto Level'!I6+'NDOI-943 Retail Level'!I6+'NDOI-943 Other Level'!I6</f>
        <v>0</v>
      </c>
      <c r="J6" s="19">
        <f>'NDOI-943 CU Level'!J6+'NDOI-943 Bank Level'!J6+'NDOI-943 FC Level'!J6+'NDOI-943 Auto Level'!J6+'NDOI-943 Retail Level'!J6+'NDOI-943 Other Level'!J6</f>
        <v>0</v>
      </c>
      <c r="K6" s="59">
        <f aca="true" t="shared" si="0" ref="K6:K12">SUM(C6:J6)</f>
        <v>0</v>
      </c>
    </row>
    <row r="7" spans="1:11" ht="30.75" customHeight="1">
      <c r="A7" s="58">
        <v>1.2</v>
      </c>
      <c r="B7" s="6" t="s">
        <v>32</v>
      </c>
      <c r="C7" s="18">
        <f>'NDOI-943 CU Level'!C7+'NDOI-943 Bank Level'!C7+'NDOI-943 FC Level'!C7+'NDOI-943 Auto Level'!C7+'NDOI-943 Retail Level'!C7+'NDOI-943 Other Level'!C7</f>
        <v>0</v>
      </c>
      <c r="D7" s="19">
        <f>'NDOI-943 CU Level'!D7+'NDOI-943 Bank Level'!D7+'NDOI-943 FC Level'!D7+'NDOI-943 Auto Level'!D7+'NDOI-943 Retail Level'!D7+'NDOI-943 Other Level'!D7</f>
        <v>0</v>
      </c>
      <c r="E7" s="18">
        <f>'NDOI-943 CU Level'!E7+'NDOI-943 Bank Level'!E7+'NDOI-943 FC Level'!E7+'NDOI-943 Auto Level'!E7+'NDOI-943 Retail Level'!E7+'NDOI-943 Other Level'!E7</f>
        <v>0</v>
      </c>
      <c r="F7" s="19">
        <f>'NDOI-943 CU Level'!F7+'NDOI-943 Bank Level'!F7+'NDOI-943 FC Level'!F7+'NDOI-943 Auto Level'!F7+'NDOI-943 Retail Level'!F7+'NDOI-943 Other Level'!F7</f>
        <v>0</v>
      </c>
      <c r="G7" s="18">
        <f>'NDOI-943 CU Level'!G7+'NDOI-943 Bank Level'!G7+'NDOI-943 FC Level'!G7+'NDOI-943 Auto Level'!G7+'NDOI-943 Retail Level'!G7+'NDOI-943 Other Level'!G7</f>
        <v>0</v>
      </c>
      <c r="H7" s="19">
        <f>'NDOI-943 CU Level'!H7+'NDOI-943 Bank Level'!H7+'NDOI-943 FC Level'!H7+'NDOI-943 Auto Level'!H7+'NDOI-943 Retail Level'!H7+'NDOI-943 Other Level'!H7</f>
        <v>0</v>
      </c>
      <c r="I7" s="18">
        <f>'NDOI-943 CU Level'!I7+'NDOI-943 Bank Level'!I7+'NDOI-943 FC Level'!I7+'NDOI-943 Auto Level'!I7+'NDOI-943 Retail Level'!I7+'NDOI-943 Other Level'!I7</f>
        <v>0</v>
      </c>
      <c r="J7" s="19">
        <f>'NDOI-943 CU Level'!J7+'NDOI-943 Bank Level'!J7+'NDOI-943 FC Level'!J7+'NDOI-943 Auto Level'!J7+'NDOI-943 Retail Level'!J7+'NDOI-943 Other Level'!J7</f>
        <v>0</v>
      </c>
      <c r="K7" s="59">
        <f t="shared" si="0"/>
        <v>0</v>
      </c>
    </row>
    <row r="8" spans="1:11" ht="30.75" customHeight="1">
      <c r="A8" s="58">
        <v>1.3</v>
      </c>
      <c r="B8" s="6" t="s">
        <v>33</v>
      </c>
      <c r="C8" s="18">
        <f aca="true" t="shared" si="1" ref="C8:J8">C6-C7</f>
        <v>0</v>
      </c>
      <c r="D8" s="19">
        <f t="shared" si="1"/>
        <v>0</v>
      </c>
      <c r="E8" s="18">
        <f t="shared" si="1"/>
        <v>0</v>
      </c>
      <c r="F8" s="19">
        <f t="shared" si="1"/>
        <v>0</v>
      </c>
      <c r="G8" s="18">
        <f t="shared" si="1"/>
        <v>0</v>
      </c>
      <c r="H8" s="19">
        <f t="shared" si="1"/>
        <v>0</v>
      </c>
      <c r="I8" s="18">
        <f t="shared" si="1"/>
        <v>0</v>
      </c>
      <c r="J8" s="19">
        <f t="shared" si="1"/>
        <v>0</v>
      </c>
      <c r="K8" s="59">
        <f t="shared" si="0"/>
        <v>0</v>
      </c>
    </row>
    <row r="9" spans="1:11" ht="30.75" customHeight="1">
      <c r="A9" s="58">
        <v>1.4</v>
      </c>
      <c r="B9" s="6" t="s">
        <v>34</v>
      </c>
      <c r="C9" s="18">
        <f>'NDOI-943 CU Level'!C9+'NDOI-943 Bank Level'!C9+'NDOI-943 FC Level'!C9+'NDOI-943 Auto Level'!C9+'NDOI-943 Retail Level'!C9+'NDOI-943 Other Level'!C9</f>
        <v>0</v>
      </c>
      <c r="D9" s="19">
        <f>'NDOI-943 CU Level'!D9+'NDOI-943 Bank Level'!D9+'NDOI-943 FC Level'!D9+'NDOI-943 Auto Level'!D9+'NDOI-943 Retail Level'!D9+'NDOI-943 Other Level'!D9</f>
        <v>0</v>
      </c>
      <c r="E9" s="18">
        <f>'NDOI-943 CU Level'!E9+'NDOI-943 Bank Level'!E9+'NDOI-943 FC Level'!E9+'NDOI-943 Auto Level'!E9+'NDOI-943 Retail Level'!E9+'NDOI-943 Other Level'!E9</f>
        <v>0</v>
      </c>
      <c r="F9" s="19">
        <f>'NDOI-943 CU Level'!F9+'NDOI-943 Bank Level'!F9+'NDOI-943 FC Level'!F9+'NDOI-943 Auto Level'!F9+'NDOI-943 Retail Level'!F9+'NDOI-943 Other Level'!F9</f>
        <v>0</v>
      </c>
      <c r="G9" s="18">
        <f>'NDOI-943 CU Level'!G9+'NDOI-943 Bank Level'!G9+'NDOI-943 FC Level'!G9+'NDOI-943 Auto Level'!G9+'NDOI-943 Retail Level'!G9+'NDOI-943 Other Level'!G9</f>
        <v>0</v>
      </c>
      <c r="H9" s="19">
        <f>'NDOI-943 CU Level'!H9+'NDOI-943 Bank Level'!H9+'NDOI-943 FC Level'!H9+'NDOI-943 Auto Level'!H9+'NDOI-943 Retail Level'!H9+'NDOI-943 Other Level'!H9</f>
        <v>0</v>
      </c>
      <c r="I9" s="18">
        <f>'NDOI-943 CU Level'!I9+'NDOI-943 Bank Level'!I9+'NDOI-943 FC Level'!I9+'NDOI-943 Auto Level'!I9+'NDOI-943 Retail Level'!I9+'NDOI-943 Other Level'!I9</f>
        <v>0</v>
      </c>
      <c r="J9" s="19">
        <f>'NDOI-943 CU Level'!J9+'NDOI-943 Bank Level'!J9+'NDOI-943 FC Level'!J9+'NDOI-943 Auto Level'!J9+'NDOI-943 Retail Level'!J9+'NDOI-943 Other Level'!J9</f>
        <v>0</v>
      </c>
      <c r="K9" s="59">
        <f t="shared" si="0"/>
        <v>0</v>
      </c>
    </row>
    <row r="10" spans="1:11" ht="30.75" customHeight="1">
      <c r="A10" s="58">
        <v>1.5</v>
      </c>
      <c r="B10" s="6" t="s">
        <v>60</v>
      </c>
      <c r="C10" s="18">
        <f>'NDOI-943 CU Level'!C10+'NDOI-943 Bank Level'!C10+'NDOI-943 FC Level'!C10+'NDOI-943 Auto Level'!C10+'NDOI-943 Retail Level'!C10+'NDOI-943 Other Level'!C10</f>
        <v>0</v>
      </c>
      <c r="D10" s="19">
        <f>'NDOI-943 CU Level'!D10+'NDOI-943 Bank Level'!D10+'NDOI-943 FC Level'!D10+'NDOI-943 Auto Level'!D10+'NDOI-943 Retail Level'!D10+'NDOI-943 Other Level'!D10</f>
        <v>0</v>
      </c>
      <c r="E10" s="18">
        <f>'NDOI-943 CU Level'!E10+'NDOI-943 Bank Level'!E10+'NDOI-943 FC Level'!E10+'NDOI-943 Auto Level'!E10+'NDOI-943 Retail Level'!E10+'NDOI-943 Other Level'!E10</f>
        <v>0</v>
      </c>
      <c r="F10" s="19">
        <f>'NDOI-943 CU Level'!F10+'NDOI-943 Bank Level'!F10+'NDOI-943 FC Level'!F10+'NDOI-943 Auto Level'!F10+'NDOI-943 Retail Level'!F10+'NDOI-943 Other Level'!F10</f>
        <v>0</v>
      </c>
      <c r="G10" s="18">
        <f>'NDOI-943 CU Level'!G10+'NDOI-943 Bank Level'!G10+'NDOI-943 FC Level'!G10+'NDOI-943 Auto Level'!G10+'NDOI-943 Retail Level'!G10+'NDOI-943 Other Level'!G10</f>
        <v>0</v>
      </c>
      <c r="H10" s="19">
        <f>'NDOI-943 CU Level'!H10+'NDOI-943 Bank Level'!H10+'NDOI-943 FC Level'!H10+'NDOI-943 Auto Level'!H10+'NDOI-943 Retail Level'!H10+'NDOI-943 Other Level'!H10</f>
        <v>0</v>
      </c>
      <c r="I10" s="18">
        <f>'NDOI-943 CU Level'!I10+'NDOI-943 Bank Level'!I10+'NDOI-943 FC Level'!I10+'NDOI-943 Auto Level'!I10+'NDOI-943 Retail Level'!I10+'NDOI-943 Other Level'!I10</f>
        <v>0</v>
      </c>
      <c r="J10" s="19">
        <f>'NDOI-943 CU Level'!J10+'NDOI-943 Bank Level'!J10+'NDOI-943 FC Level'!J10+'NDOI-943 Auto Level'!J10+'NDOI-943 Retail Level'!J10+'NDOI-943 Other Level'!J10</f>
        <v>0</v>
      </c>
      <c r="K10" s="59">
        <f t="shared" si="0"/>
        <v>0</v>
      </c>
    </row>
    <row r="11" spans="1:11" ht="30.75" customHeight="1">
      <c r="A11" s="58">
        <v>1.6</v>
      </c>
      <c r="B11" s="6" t="s">
        <v>61</v>
      </c>
      <c r="C11" s="18">
        <f aca="true" t="shared" si="2" ref="C11:J11">C8+C9-C10</f>
        <v>0</v>
      </c>
      <c r="D11" s="19">
        <f t="shared" si="2"/>
        <v>0</v>
      </c>
      <c r="E11" s="18">
        <f t="shared" si="2"/>
        <v>0</v>
      </c>
      <c r="F11" s="19">
        <f t="shared" si="2"/>
        <v>0</v>
      </c>
      <c r="G11" s="18">
        <f t="shared" si="2"/>
        <v>0</v>
      </c>
      <c r="H11" s="19">
        <f t="shared" si="2"/>
        <v>0</v>
      </c>
      <c r="I11" s="18">
        <f t="shared" si="2"/>
        <v>0</v>
      </c>
      <c r="J11" s="19">
        <f t="shared" si="2"/>
        <v>0</v>
      </c>
      <c r="K11" s="59">
        <f t="shared" si="0"/>
        <v>0</v>
      </c>
    </row>
    <row r="12" spans="1:11" ht="30.75" customHeight="1">
      <c r="A12" s="58">
        <v>1.7</v>
      </c>
      <c r="B12" s="6" t="s">
        <v>62</v>
      </c>
      <c r="C12" s="18">
        <f>'NDOI-943 CU Level'!C12+'NDOI-943 Bank Level'!C12+'NDOI-943 FC Level'!C12+'NDOI-943 Auto Level'!C12+'NDOI-943 Retail Level'!C12+'NDOI-943 Other Level'!C12</f>
        <v>0</v>
      </c>
      <c r="D12" s="19">
        <f>'NDOI-943 CU Level'!D12+'NDOI-943 Bank Level'!D12+'NDOI-943 FC Level'!D12+'NDOI-943 Auto Level'!D12+'NDOI-943 Retail Level'!D12+'NDOI-943 Other Level'!D12</f>
        <v>0</v>
      </c>
      <c r="E12" s="18">
        <f>'NDOI-943 CU Level'!E12+'NDOI-943 Bank Level'!E12+'NDOI-943 FC Level'!E12+'NDOI-943 Auto Level'!E12+'NDOI-943 Retail Level'!E12+'NDOI-943 Other Level'!E12</f>
        <v>0</v>
      </c>
      <c r="F12" s="19">
        <f>'NDOI-943 CU Level'!F12+'NDOI-943 Bank Level'!F12+'NDOI-943 FC Level'!F12+'NDOI-943 Auto Level'!F12+'NDOI-943 Retail Level'!F12+'NDOI-943 Other Level'!F12</f>
        <v>0</v>
      </c>
      <c r="G12" s="18">
        <f>'NDOI-943 CU Level'!G12+'NDOI-943 Bank Level'!G12+'NDOI-943 FC Level'!G12+'NDOI-943 Auto Level'!G12+'NDOI-943 Retail Level'!G12+'NDOI-943 Other Level'!G12</f>
        <v>0</v>
      </c>
      <c r="H12" s="19">
        <f>'NDOI-943 CU Level'!H12+'NDOI-943 Bank Level'!H12+'NDOI-943 FC Level'!H12+'NDOI-943 Auto Level'!H12+'NDOI-943 Retail Level'!H12+'NDOI-943 Other Level'!H12</f>
        <v>0</v>
      </c>
      <c r="I12" s="18">
        <f>'NDOI-943 CU Level'!I12+'NDOI-943 Bank Level'!I12+'NDOI-943 FC Level'!I12+'NDOI-943 Auto Level'!I12+'NDOI-943 Retail Level'!I12+'NDOI-943 Other Level'!I12</f>
        <v>0</v>
      </c>
      <c r="J12" s="19">
        <f>'NDOI-943 CU Level'!J12+'NDOI-943 Bank Level'!J12+'NDOI-943 FC Level'!J12+'NDOI-943 Auto Level'!J12+'NDOI-943 Retail Level'!J12+'NDOI-943 Other Level'!J12</f>
        <v>0</v>
      </c>
      <c r="K12" s="59">
        <f t="shared" si="0"/>
        <v>0</v>
      </c>
    </row>
    <row r="13" spans="1:11" ht="30.75" customHeight="1">
      <c r="A13" s="199" t="s">
        <v>28</v>
      </c>
      <c r="B13" s="200"/>
      <c r="C13" s="18"/>
      <c r="D13" s="19"/>
      <c r="E13" s="18"/>
      <c r="F13" s="19"/>
      <c r="G13" s="18"/>
      <c r="H13" s="19"/>
      <c r="I13" s="18"/>
      <c r="J13" s="19"/>
      <c r="K13" s="59"/>
    </row>
    <row r="14" spans="1:11" ht="30.75" customHeight="1">
      <c r="A14" s="58">
        <v>2.1</v>
      </c>
      <c r="B14" s="6" t="s">
        <v>63</v>
      </c>
      <c r="C14" s="18">
        <f>'NDOI-943 CU Level'!C14+'NDOI-943 Bank Level'!C14+'NDOI-943 FC Level'!C14+'NDOI-943 Auto Level'!C14+'NDOI-943 Retail Level'!C14+'NDOI-943 Other Level'!C14</f>
        <v>0</v>
      </c>
      <c r="D14" s="19">
        <f>'NDOI-943 CU Level'!D14+'NDOI-943 Bank Level'!D14+'NDOI-943 FC Level'!D14+'NDOI-943 Auto Level'!D14+'NDOI-943 Retail Level'!D14+'NDOI-943 Other Level'!D14</f>
        <v>0</v>
      </c>
      <c r="E14" s="18">
        <f>'NDOI-943 CU Level'!E14+'NDOI-943 Bank Level'!E14+'NDOI-943 FC Level'!E14+'NDOI-943 Auto Level'!E14+'NDOI-943 Retail Level'!E14+'NDOI-943 Other Level'!E14</f>
        <v>0</v>
      </c>
      <c r="F14" s="19">
        <f>'NDOI-943 CU Level'!F14+'NDOI-943 Bank Level'!F14+'NDOI-943 FC Level'!F14+'NDOI-943 Auto Level'!F14+'NDOI-943 Retail Level'!F14+'NDOI-943 Other Level'!F14</f>
        <v>0</v>
      </c>
      <c r="G14" s="18">
        <f>'NDOI-943 CU Level'!G14+'NDOI-943 Bank Level'!G14+'NDOI-943 FC Level'!G14+'NDOI-943 Auto Level'!G14+'NDOI-943 Retail Level'!G14+'NDOI-943 Other Level'!G14</f>
        <v>0</v>
      </c>
      <c r="H14" s="19">
        <f>'NDOI-943 CU Level'!H14+'NDOI-943 Bank Level'!H14+'NDOI-943 FC Level'!H14+'NDOI-943 Auto Level'!H14+'NDOI-943 Retail Level'!H14+'NDOI-943 Other Level'!H14</f>
        <v>0</v>
      </c>
      <c r="I14" s="18">
        <f>'NDOI-943 CU Level'!I14+'NDOI-943 Bank Level'!I14+'NDOI-943 FC Level'!I14+'NDOI-943 Auto Level'!I14+'NDOI-943 Retail Level'!I14+'NDOI-943 Other Level'!I14</f>
        <v>0</v>
      </c>
      <c r="J14" s="19">
        <f>'NDOI-943 CU Level'!J14+'NDOI-943 Bank Level'!J14+'NDOI-943 FC Level'!J14+'NDOI-943 Auto Level'!J14+'NDOI-943 Retail Level'!J14+'NDOI-943 Other Level'!J14</f>
        <v>0</v>
      </c>
      <c r="K14" s="59">
        <f aca="true" t="shared" si="3" ref="K14:K19">SUM(C14:J14)</f>
        <v>0</v>
      </c>
    </row>
    <row r="15" spans="1:11" ht="30.75" customHeight="1">
      <c r="A15" s="58">
        <v>2.2</v>
      </c>
      <c r="B15" s="6" t="s">
        <v>64</v>
      </c>
      <c r="C15" s="18">
        <f>'NDOI-943 CU Level'!C15+'NDOI-943 Bank Level'!C15+'NDOI-943 FC Level'!C15+'NDOI-943 Auto Level'!C15+'NDOI-943 Retail Level'!C15+'NDOI-943 Other Level'!C15</f>
        <v>0</v>
      </c>
      <c r="D15" s="19">
        <f>'NDOI-943 CU Level'!D15+'NDOI-943 Bank Level'!D15+'NDOI-943 FC Level'!D15+'NDOI-943 Auto Level'!D15+'NDOI-943 Retail Level'!D15+'NDOI-943 Other Level'!D15</f>
        <v>0</v>
      </c>
      <c r="E15" s="18">
        <f>'NDOI-943 CU Level'!E15+'NDOI-943 Bank Level'!E15+'NDOI-943 FC Level'!E15+'NDOI-943 Auto Level'!E15+'NDOI-943 Retail Level'!E15+'NDOI-943 Other Level'!E15</f>
        <v>0</v>
      </c>
      <c r="F15" s="19">
        <f>'NDOI-943 CU Level'!F15+'NDOI-943 Bank Level'!F15+'NDOI-943 FC Level'!F15+'NDOI-943 Auto Level'!F15+'NDOI-943 Retail Level'!F15+'NDOI-943 Other Level'!F15</f>
        <v>0</v>
      </c>
      <c r="G15" s="18">
        <f>'NDOI-943 CU Level'!G15+'NDOI-943 Bank Level'!G15+'NDOI-943 FC Level'!G15+'NDOI-943 Auto Level'!G15+'NDOI-943 Retail Level'!G15+'NDOI-943 Other Level'!G15</f>
        <v>0</v>
      </c>
      <c r="H15" s="19">
        <f>'NDOI-943 CU Level'!H15+'NDOI-943 Bank Level'!H15+'NDOI-943 FC Level'!H15+'NDOI-943 Auto Level'!H15+'NDOI-943 Retail Level'!H15+'NDOI-943 Other Level'!H15</f>
        <v>0</v>
      </c>
      <c r="I15" s="18">
        <f>'NDOI-943 CU Level'!I15+'NDOI-943 Bank Level'!I15+'NDOI-943 FC Level'!I15+'NDOI-943 Auto Level'!I15+'NDOI-943 Retail Level'!I15+'NDOI-943 Other Level'!I15</f>
        <v>0</v>
      </c>
      <c r="J15" s="19">
        <f>'NDOI-943 CU Level'!J15+'NDOI-943 Bank Level'!J15+'NDOI-943 FC Level'!J15+'NDOI-943 Auto Level'!J15+'NDOI-943 Retail Level'!J15+'NDOI-943 Other Level'!J15</f>
        <v>0</v>
      </c>
      <c r="K15" s="59">
        <f t="shared" si="3"/>
        <v>0</v>
      </c>
    </row>
    <row r="16" spans="1:11" ht="30.75" customHeight="1">
      <c r="A16" s="58">
        <v>2.3</v>
      </c>
      <c r="B16" s="6" t="s">
        <v>35</v>
      </c>
      <c r="C16" s="18">
        <f>'NDOI-943 CU Level'!C16+'NDOI-943 Bank Level'!C16+'NDOI-943 FC Level'!C16+'NDOI-943 Auto Level'!C16+'NDOI-943 Retail Level'!C16+'NDOI-943 Other Level'!C16</f>
        <v>0</v>
      </c>
      <c r="D16" s="19">
        <f>'NDOI-943 CU Level'!D16+'NDOI-943 Bank Level'!D16+'NDOI-943 FC Level'!D16+'NDOI-943 Auto Level'!D16+'NDOI-943 Retail Level'!D16+'NDOI-943 Other Level'!D16</f>
        <v>0</v>
      </c>
      <c r="E16" s="18">
        <f>'NDOI-943 CU Level'!E16+'NDOI-943 Bank Level'!E16+'NDOI-943 FC Level'!E16+'NDOI-943 Auto Level'!E16+'NDOI-943 Retail Level'!E16+'NDOI-943 Other Level'!E16</f>
        <v>0</v>
      </c>
      <c r="F16" s="19">
        <f>'NDOI-943 CU Level'!F16+'NDOI-943 Bank Level'!F16+'NDOI-943 FC Level'!F16+'NDOI-943 Auto Level'!F16+'NDOI-943 Retail Level'!F16+'NDOI-943 Other Level'!F16</f>
        <v>0</v>
      </c>
      <c r="G16" s="18">
        <f>'NDOI-943 CU Level'!G16+'NDOI-943 Bank Level'!G16+'NDOI-943 FC Level'!G16+'NDOI-943 Auto Level'!G16+'NDOI-943 Retail Level'!G16+'NDOI-943 Other Level'!G16</f>
        <v>0</v>
      </c>
      <c r="H16" s="19">
        <f>'NDOI-943 CU Level'!H16+'NDOI-943 Bank Level'!H16+'NDOI-943 FC Level'!H16+'NDOI-943 Auto Level'!H16+'NDOI-943 Retail Level'!H16+'NDOI-943 Other Level'!H16</f>
        <v>0</v>
      </c>
      <c r="I16" s="18">
        <f>'NDOI-943 CU Level'!I16+'NDOI-943 Bank Level'!I16+'NDOI-943 FC Level'!I16+'NDOI-943 Auto Level'!I16+'NDOI-943 Retail Level'!I16+'NDOI-943 Other Level'!I16</f>
        <v>0</v>
      </c>
      <c r="J16" s="19">
        <f>'NDOI-943 CU Level'!J16+'NDOI-943 Bank Level'!J16+'NDOI-943 FC Level'!J16+'NDOI-943 Auto Level'!J16+'NDOI-943 Retail Level'!J16+'NDOI-943 Other Level'!J16</f>
        <v>0</v>
      </c>
      <c r="K16" s="59">
        <f t="shared" si="3"/>
        <v>0</v>
      </c>
    </row>
    <row r="17" spans="1:11" ht="30.75" customHeight="1">
      <c r="A17" s="58">
        <v>2.4</v>
      </c>
      <c r="B17" s="6" t="s">
        <v>36</v>
      </c>
      <c r="C17" s="18">
        <f>'NDOI-943 CU Level'!C17+'NDOI-943 Bank Level'!C17+'NDOI-943 FC Level'!C17+'NDOI-943 Auto Level'!C17+'NDOI-943 Retail Level'!C17+'NDOI-943 Other Level'!C17</f>
        <v>0</v>
      </c>
      <c r="D17" s="19">
        <f>'NDOI-943 CU Level'!D17+'NDOI-943 Bank Level'!D17+'NDOI-943 FC Level'!D17+'NDOI-943 Auto Level'!D17+'NDOI-943 Retail Level'!D17+'NDOI-943 Other Level'!D17</f>
        <v>0</v>
      </c>
      <c r="E17" s="18">
        <f>'NDOI-943 CU Level'!E17+'NDOI-943 Bank Level'!E17+'NDOI-943 FC Level'!E17+'NDOI-943 Auto Level'!E17+'NDOI-943 Retail Level'!E17+'NDOI-943 Other Level'!E17</f>
        <v>0</v>
      </c>
      <c r="F17" s="19">
        <f>'NDOI-943 CU Level'!F17+'NDOI-943 Bank Level'!F17+'NDOI-943 FC Level'!F17+'NDOI-943 Auto Level'!F17+'NDOI-943 Retail Level'!F17+'NDOI-943 Other Level'!F17</f>
        <v>0</v>
      </c>
      <c r="G17" s="18">
        <f>'NDOI-943 CU Level'!G17+'NDOI-943 Bank Level'!G17+'NDOI-943 FC Level'!G17+'NDOI-943 Auto Level'!G17+'NDOI-943 Retail Level'!G17+'NDOI-943 Other Level'!G17</f>
        <v>0</v>
      </c>
      <c r="H17" s="19">
        <f>'NDOI-943 CU Level'!H17+'NDOI-943 Bank Level'!H17+'NDOI-943 FC Level'!H17+'NDOI-943 Auto Level'!H17+'NDOI-943 Retail Level'!H17+'NDOI-943 Other Level'!H17</f>
        <v>0</v>
      </c>
      <c r="I17" s="18">
        <f>'NDOI-943 CU Level'!I17+'NDOI-943 Bank Level'!I17+'NDOI-943 FC Level'!I17+'NDOI-943 Auto Level'!I17+'NDOI-943 Retail Level'!I17+'NDOI-943 Other Level'!I17</f>
        <v>0</v>
      </c>
      <c r="J17" s="19">
        <f>'NDOI-943 CU Level'!J17+'NDOI-943 Bank Level'!J17+'NDOI-943 FC Level'!J17+'NDOI-943 Auto Level'!J17+'NDOI-943 Retail Level'!J17+'NDOI-943 Other Level'!J17</f>
        <v>0</v>
      </c>
      <c r="K17" s="59">
        <f t="shared" si="3"/>
        <v>0</v>
      </c>
    </row>
    <row r="18" spans="1:11" ht="30.75" customHeight="1">
      <c r="A18" s="58">
        <v>2.5</v>
      </c>
      <c r="B18" s="6" t="s">
        <v>37</v>
      </c>
      <c r="C18" s="18">
        <f>'NDOI-943 CU Level'!C18+'NDOI-943 Bank Level'!C18+'NDOI-943 FC Level'!C18+'NDOI-943 Auto Level'!C18+'NDOI-943 Retail Level'!C18+'NDOI-943 Other Level'!C18</f>
        <v>0</v>
      </c>
      <c r="D18" s="19">
        <f>'NDOI-943 CU Level'!D18+'NDOI-943 Bank Level'!D18+'NDOI-943 FC Level'!D18+'NDOI-943 Auto Level'!D18+'NDOI-943 Retail Level'!D18+'NDOI-943 Other Level'!D18</f>
        <v>0</v>
      </c>
      <c r="E18" s="18">
        <f>'NDOI-943 CU Level'!E18+'NDOI-943 Bank Level'!E18+'NDOI-943 FC Level'!E18+'NDOI-943 Auto Level'!E18+'NDOI-943 Retail Level'!E18+'NDOI-943 Other Level'!E18</f>
        <v>0</v>
      </c>
      <c r="F18" s="19">
        <f>'NDOI-943 CU Level'!F18+'NDOI-943 Bank Level'!F18+'NDOI-943 FC Level'!F18+'NDOI-943 Auto Level'!F18+'NDOI-943 Retail Level'!F18+'NDOI-943 Other Level'!F18</f>
        <v>0</v>
      </c>
      <c r="G18" s="18">
        <f>'NDOI-943 CU Level'!G18+'NDOI-943 Bank Level'!G18+'NDOI-943 FC Level'!G18+'NDOI-943 Auto Level'!G18+'NDOI-943 Retail Level'!G18+'NDOI-943 Other Level'!G18</f>
        <v>0</v>
      </c>
      <c r="H18" s="19">
        <f>'NDOI-943 CU Level'!H18+'NDOI-943 Bank Level'!H18+'NDOI-943 FC Level'!H18+'NDOI-943 Auto Level'!H18+'NDOI-943 Retail Level'!H18+'NDOI-943 Other Level'!H18</f>
        <v>0</v>
      </c>
      <c r="I18" s="18">
        <f>'NDOI-943 CU Level'!I18+'NDOI-943 Bank Level'!I18+'NDOI-943 FC Level'!I18+'NDOI-943 Auto Level'!I18+'NDOI-943 Retail Level'!I18+'NDOI-943 Other Level'!I18</f>
        <v>0</v>
      </c>
      <c r="J18" s="19">
        <f>'NDOI-943 CU Level'!J18+'NDOI-943 Bank Level'!J18+'NDOI-943 FC Level'!J18+'NDOI-943 Auto Level'!J18+'NDOI-943 Retail Level'!J18+'NDOI-943 Other Level'!J18</f>
        <v>0</v>
      </c>
      <c r="K18" s="59">
        <f t="shared" si="3"/>
        <v>0</v>
      </c>
    </row>
    <row r="19" spans="1:11" ht="30.75" customHeight="1">
      <c r="A19" s="58">
        <v>2.6</v>
      </c>
      <c r="B19" s="6" t="s">
        <v>38</v>
      </c>
      <c r="C19" s="18">
        <f aca="true" t="shared" si="4" ref="C19:J19">C14-C15+C16-C17+C18</f>
        <v>0</v>
      </c>
      <c r="D19" s="19">
        <f t="shared" si="4"/>
        <v>0</v>
      </c>
      <c r="E19" s="18">
        <f t="shared" si="4"/>
        <v>0</v>
      </c>
      <c r="F19" s="19">
        <f t="shared" si="4"/>
        <v>0</v>
      </c>
      <c r="G19" s="18">
        <f t="shared" si="4"/>
        <v>0</v>
      </c>
      <c r="H19" s="19">
        <f t="shared" si="4"/>
        <v>0</v>
      </c>
      <c r="I19" s="18">
        <f t="shared" si="4"/>
        <v>0</v>
      </c>
      <c r="J19" s="19">
        <f t="shared" si="4"/>
        <v>0</v>
      </c>
      <c r="K19" s="59">
        <f t="shared" si="3"/>
        <v>0</v>
      </c>
    </row>
    <row r="20" spans="1:11" ht="30.75" customHeight="1">
      <c r="A20" s="199" t="s">
        <v>29</v>
      </c>
      <c r="B20" s="200"/>
      <c r="C20" s="18"/>
      <c r="D20" s="19"/>
      <c r="E20" s="18"/>
      <c r="F20" s="19"/>
      <c r="G20" s="18"/>
      <c r="H20" s="19"/>
      <c r="I20" s="18"/>
      <c r="J20" s="19"/>
      <c r="K20" s="59"/>
    </row>
    <row r="21" spans="1:11" ht="30.75" customHeight="1">
      <c r="A21" s="58">
        <v>3.1</v>
      </c>
      <c r="B21" s="6" t="s">
        <v>39</v>
      </c>
      <c r="C21" s="18">
        <f>'NDOI-943 CU Level'!C21+'NDOI-943 Bank Level'!C21+'NDOI-943 FC Level'!C21+'NDOI-943 Auto Level'!C21+'NDOI-943 Retail Level'!C21+'NDOI-943 Other Level'!C21</f>
        <v>0</v>
      </c>
      <c r="D21" s="19">
        <f>'NDOI-943 CU Level'!D21+'NDOI-943 Bank Level'!D21+'NDOI-943 FC Level'!D21+'NDOI-943 Auto Level'!D21+'NDOI-943 Retail Level'!D21+'NDOI-943 Other Level'!D21</f>
        <v>0</v>
      </c>
      <c r="E21" s="18">
        <f>'NDOI-943 CU Level'!E21+'NDOI-943 Bank Level'!E21+'NDOI-943 FC Level'!E21+'NDOI-943 Auto Level'!E21+'NDOI-943 Retail Level'!E21+'NDOI-943 Other Level'!E21</f>
        <v>0</v>
      </c>
      <c r="F21" s="19">
        <f>'NDOI-943 CU Level'!F21+'NDOI-943 Bank Level'!F21+'NDOI-943 FC Level'!F21+'NDOI-943 Auto Level'!F21+'NDOI-943 Retail Level'!F21+'NDOI-943 Other Level'!F21</f>
        <v>0</v>
      </c>
      <c r="G21" s="18">
        <f>'NDOI-943 CU Level'!G21+'NDOI-943 Bank Level'!G21+'NDOI-943 FC Level'!G21+'NDOI-943 Auto Level'!G21+'NDOI-943 Retail Level'!G21+'NDOI-943 Other Level'!G21</f>
        <v>0</v>
      </c>
      <c r="H21" s="19">
        <f>'NDOI-943 CU Level'!H21+'NDOI-943 Bank Level'!H21+'NDOI-943 FC Level'!H21+'NDOI-943 Auto Level'!H21+'NDOI-943 Retail Level'!H21+'NDOI-943 Other Level'!H21</f>
        <v>0</v>
      </c>
      <c r="I21" s="18">
        <f>'NDOI-943 CU Level'!I21+'NDOI-943 Bank Level'!I21+'NDOI-943 FC Level'!I21+'NDOI-943 Auto Level'!I21+'NDOI-943 Retail Level'!I21+'NDOI-943 Other Level'!I21</f>
        <v>0</v>
      </c>
      <c r="J21" s="19">
        <f>'NDOI-943 CU Level'!J21+'NDOI-943 Bank Level'!J21+'NDOI-943 FC Level'!J21+'NDOI-943 Auto Level'!J21+'NDOI-943 Retail Level'!J21+'NDOI-943 Other Level'!J21</f>
        <v>0</v>
      </c>
      <c r="K21" s="59">
        <f>SUM(C21:J21)</f>
        <v>0</v>
      </c>
    </row>
    <row r="22" spans="1:11" ht="30.75" customHeight="1">
      <c r="A22" s="58">
        <v>3.2</v>
      </c>
      <c r="B22" s="6" t="s">
        <v>40</v>
      </c>
      <c r="C22" s="18">
        <f>'NDOI-943 CU Level'!C22+'NDOI-943 Bank Level'!C22+'NDOI-943 FC Level'!C22+'NDOI-943 Auto Level'!C22+'NDOI-943 Retail Level'!C22+'NDOI-943 Other Level'!C22</f>
        <v>0</v>
      </c>
      <c r="D22" s="19">
        <f>'NDOI-943 CU Level'!D22+'NDOI-943 Bank Level'!D22+'NDOI-943 FC Level'!D22+'NDOI-943 Auto Level'!D22+'NDOI-943 Retail Level'!D22+'NDOI-943 Other Level'!D22</f>
        <v>0</v>
      </c>
      <c r="E22" s="18">
        <f>'NDOI-943 CU Level'!E22+'NDOI-943 Bank Level'!E22+'NDOI-943 FC Level'!E22+'NDOI-943 Auto Level'!E22+'NDOI-943 Retail Level'!E22+'NDOI-943 Other Level'!E22</f>
        <v>0</v>
      </c>
      <c r="F22" s="19">
        <f>'NDOI-943 CU Level'!F22+'NDOI-943 Bank Level'!F22+'NDOI-943 FC Level'!F22+'NDOI-943 Auto Level'!F22+'NDOI-943 Retail Level'!F22+'NDOI-943 Other Level'!F22</f>
        <v>0</v>
      </c>
      <c r="G22" s="18">
        <f>'NDOI-943 CU Level'!G22+'NDOI-943 Bank Level'!G22+'NDOI-943 FC Level'!G22+'NDOI-943 Auto Level'!G22+'NDOI-943 Retail Level'!G22+'NDOI-943 Other Level'!G22</f>
        <v>0</v>
      </c>
      <c r="H22" s="19">
        <f>'NDOI-943 CU Level'!H22+'NDOI-943 Bank Level'!H22+'NDOI-943 FC Level'!H22+'NDOI-943 Auto Level'!H22+'NDOI-943 Retail Level'!H22+'NDOI-943 Other Level'!H22</f>
        <v>0</v>
      </c>
      <c r="I22" s="18">
        <f>'NDOI-943 CU Level'!I22+'NDOI-943 Bank Level'!I22+'NDOI-943 FC Level'!I22+'NDOI-943 Auto Level'!I22+'NDOI-943 Retail Level'!I22+'NDOI-943 Other Level'!I22</f>
        <v>0</v>
      </c>
      <c r="J22" s="19">
        <f>'NDOI-943 CU Level'!J22+'NDOI-943 Bank Level'!J22+'NDOI-943 FC Level'!J22+'NDOI-943 Auto Level'!J22+'NDOI-943 Retail Level'!J22+'NDOI-943 Other Level'!J22</f>
        <v>0</v>
      </c>
      <c r="K22" s="59">
        <f>SUM(C22:J22)</f>
        <v>0</v>
      </c>
    </row>
    <row r="23" spans="1:11" ht="30.75" customHeight="1">
      <c r="A23" s="58">
        <v>3.3</v>
      </c>
      <c r="B23" s="6" t="s">
        <v>41</v>
      </c>
      <c r="C23" s="18">
        <f aca="true" t="shared" si="5" ref="C23:J23">C21+C22</f>
        <v>0</v>
      </c>
      <c r="D23" s="19">
        <f t="shared" si="5"/>
        <v>0</v>
      </c>
      <c r="E23" s="18">
        <f t="shared" si="5"/>
        <v>0</v>
      </c>
      <c r="F23" s="19">
        <f t="shared" si="5"/>
        <v>0</v>
      </c>
      <c r="G23" s="18">
        <f t="shared" si="5"/>
        <v>0</v>
      </c>
      <c r="H23" s="19">
        <f t="shared" si="5"/>
        <v>0</v>
      </c>
      <c r="I23" s="18">
        <f t="shared" si="5"/>
        <v>0</v>
      </c>
      <c r="J23" s="19">
        <f t="shared" si="5"/>
        <v>0</v>
      </c>
      <c r="K23" s="59">
        <f>SUM(C23:J23)</f>
        <v>0</v>
      </c>
    </row>
    <row r="24" spans="1:11" ht="30.75" customHeight="1">
      <c r="A24" s="58">
        <v>3.4</v>
      </c>
      <c r="B24" s="6" t="s">
        <v>42</v>
      </c>
      <c r="C24" s="18">
        <f aca="true" t="shared" si="6" ref="C24:J24">IF(C8=0,0,C21/C8)</f>
        <v>0</v>
      </c>
      <c r="D24" s="19">
        <f t="shared" si="6"/>
        <v>0</v>
      </c>
      <c r="E24" s="18">
        <f t="shared" si="6"/>
        <v>0</v>
      </c>
      <c r="F24" s="19">
        <f t="shared" si="6"/>
        <v>0</v>
      </c>
      <c r="G24" s="18">
        <f t="shared" si="6"/>
        <v>0</v>
      </c>
      <c r="H24" s="19">
        <f t="shared" si="6"/>
        <v>0</v>
      </c>
      <c r="I24" s="18">
        <f t="shared" si="6"/>
        <v>0</v>
      </c>
      <c r="J24" s="19">
        <f t="shared" si="6"/>
        <v>0</v>
      </c>
      <c r="K24" s="59">
        <f>SUM(C24:J24)</f>
        <v>0</v>
      </c>
    </row>
    <row r="25" spans="1:11" ht="30.75" customHeight="1">
      <c r="A25" s="58">
        <v>3.5</v>
      </c>
      <c r="B25" s="6" t="s">
        <v>43</v>
      </c>
      <c r="C25" s="18">
        <f aca="true" t="shared" si="7" ref="C25:J25">IF(C11=0,0,C22/C11)</f>
        <v>0</v>
      </c>
      <c r="D25" s="19">
        <f t="shared" si="7"/>
        <v>0</v>
      </c>
      <c r="E25" s="18">
        <f t="shared" si="7"/>
        <v>0</v>
      </c>
      <c r="F25" s="19">
        <f t="shared" si="7"/>
        <v>0</v>
      </c>
      <c r="G25" s="18">
        <f t="shared" si="7"/>
        <v>0</v>
      </c>
      <c r="H25" s="19">
        <f t="shared" si="7"/>
        <v>0</v>
      </c>
      <c r="I25" s="18">
        <f t="shared" si="7"/>
        <v>0</v>
      </c>
      <c r="J25" s="19">
        <f t="shared" si="7"/>
        <v>0</v>
      </c>
      <c r="K25" s="59">
        <f>SUM(C25:J25)</f>
        <v>0</v>
      </c>
    </row>
    <row r="26" spans="1:11" ht="30.75" customHeight="1">
      <c r="A26" s="199" t="s">
        <v>30</v>
      </c>
      <c r="B26" s="200"/>
      <c r="C26" s="18"/>
      <c r="D26" s="19"/>
      <c r="E26" s="18"/>
      <c r="F26" s="19"/>
      <c r="G26" s="18"/>
      <c r="H26" s="19"/>
      <c r="I26" s="18"/>
      <c r="J26" s="19"/>
      <c r="K26" s="59"/>
    </row>
    <row r="27" spans="1:11" ht="30.75" customHeight="1">
      <c r="A27" s="58">
        <v>4.1</v>
      </c>
      <c r="B27" s="6" t="s">
        <v>44</v>
      </c>
      <c r="C27" s="18">
        <f aca="true" t="shared" si="8" ref="C27:J27">IF(C11=0,0,C19/C11)</f>
        <v>0</v>
      </c>
      <c r="D27" s="19">
        <f t="shared" si="8"/>
        <v>0</v>
      </c>
      <c r="E27" s="18">
        <f t="shared" si="8"/>
        <v>0</v>
      </c>
      <c r="F27" s="19">
        <f t="shared" si="8"/>
        <v>0</v>
      </c>
      <c r="G27" s="18">
        <f t="shared" si="8"/>
        <v>0</v>
      </c>
      <c r="H27" s="19">
        <f t="shared" si="8"/>
        <v>0</v>
      </c>
      <c r="I27" s="18">
        <f t="shared" si="8"/>
        <v>0</v>
      </c>
      <c r="J27" s="19">
        <f t="shared" si="8"/>
        <v>0</v>
      </c>
      <c r="K27" s="19" t="e">
        <f>K19/K11</f>
        <v>#DIV/0!</v>
      </c>
    </row>
    <row r="28" spans="1:11" ht="30.75" customHeight="1">
      <c r="A28" s="58">
        <v>4.2</v>
      </c>
      <c r="B28" s="6" t="s">
        <v>45</v>
      </c>
      <c r="C28" s="18">
        <f aca="true" t="shared" si="9" ref="C28:J28">IF(C12=0,0,C19/C12)</f>
        <v>0</v>
      </c>
      <c r="D28" s="19">
        <f t="shared" si="9"/>
        <v>0</v>
      </c>
      <c r="E28" s="18">
        <f t="shared" si="9"/>
        <v>0</v>
      </c>
      <c r="F28" s="19">
        <f t="shared" si="9"/>
        <v>0</v>
      </c>
      <c r="G28" s="18">
        <f t="shared" si="9"/>
        <v>0</v>
      </c>
      <c r="H28" s="19">
        <f t="shared" si="9"/>
        <v>0</v>
      </c>
      <c r="I28" s="18">
        <f t="shared" si="9"/>
        <v>0</v>
      </c>
      <c r="J28" s="19">
        <f t="shared" si="9"/>
        <v>0</v>
      </c>
      <c r="K28" s="19" t="e">
        <f>K19/K12</f>
        <v>#DIV/0!</v>
      </c>
    </row>
    <row r="29" spans="1:11" ht="30.75" customHeight="1">
      <c r="A29" s="199" t="s">
        <v>46</v>
      </c>
      <c r="B29" s="200"/>
      <c r="C29" s="18">
        <f>'NDOI-943 CU Level'!C29+'NDOI-943 Bank Level'!C29+'NDOI-943 FC Level'!C29+'NDOI-943 Auto Level'!C29+'NDOI-943 Retail Level'!C29+'NDOI-943 Other Level'!C29</f>
        <v>0</v>
      </c>
      <c r="D29" s="19">
        <f>'NDOI-943 CU Level'!D29+'NDOI-943 Bank Level'!D29+'NDOI-943 FC Level'!D29+'NDOI-943 Auto Level'!D29+'NDOI-943 Retail Level'!D29+'NDOI-943 Other Level'!D29</f>
        <v>0</v>
      </c>
      <c r="E29" s="18">
        <f>'NDOI-943 CU Level'!E29+'NDOI-943 Bank Level'!E29+'NDOI-943 FC Level'!E29+'NDOI-943 Auto Level'!E29+'NDOI-943 Retail Level'!E29+'NDOI-943 Other Level'!E29</f>
        <v>0</v>
      </c>
      <c r="F29" s="19">
        <f>'NDOI-943 CU Level'!F29+'NDOI-943 Bank Level'!F29+'NDOI-943 FC Level'!F29+'NDOI-943 Auto Level'!F29+'NDOI-943 Retail Level'!F29+'NDOI-943 Other Level'!F29</f>
        <v>0</v>
      </c>
      <c r="G29" s="18">
        <f>'NDOI-943 CU Level'!G29+'NDOI-943 Bank Level'!G29+'NDOI-943 FC Level'!G29+'NDOI-943 Auto Level'!G29+'NDOI-943 Retail Level'!G29+'NDOI-943 Other Level'!G29</f>
        <v>0</v>
      </c>
      <c r="H29" s="19">
        <f>'NDOI-943 CU Level'!H29+'NDOI-943 Bank Level'!H29+'NDOI-943 FC Level'!H29+'NDOI-943 Auto Level'!H29+'NDOI-943 Retail Level'!H29+'NDOI-943 Other Level'!H29</f>
        <v>0</v>
      </c>
      <c r="I29" s="18">
        <f>'NDOI-943 CU Level'!I29+'NDOI-943 Bank Level'!I29+'NDOI-943 FC Level'!I29+'NDOI-943 Auto Level'!I29+'NDOI-943 Retail Level'!I29+'NDOI-943 Other Level'!I29</f>
        <v>0</v>
      </c>
      <c r="J29" s="19">
        <f>'NDOI-943 CU Level'!J29+'NDOI-943 Bank Level'!J29+'NDOI-943 FC Level'!J29+'NDOI-943 Auto Level'!J29+'NDOI-943 Retail Level'!J29+'NDOI-943 Other Level'!J29</f>
        <v>0</v>
      </c>
      <c r="K29" s="59">
        <f>SUM(C29:J29)</f>
        <v>0</v>
      </c>
    </row>
    <row r="30" spans="1:11" ht="33.75" customHeight="1" thickBot="1">
      <c r="A30" s="201" t="s">
        <v>47</v>
      </c>
      <c r="B30" s="202"/>
      <c r="C30" s="18">
        <f aca="true" t="shared" si="10" ref="C30:K30">IF(C29=0,0,1000*C19/C29)</f>
        <v>0</v>
      </c>
      <c r="D30" s="19">
        <f t="shared" si="10"/>
        <v>0</v>
      </c>
      <c r="E30" s="18">
        <f t="shared" si="10"/>
        <v>0</v>
      </c>
      <c r="F30" s="19">
        <f t="shared" si="10"/>
        <v>0</v>
      </c>
      <c r="G30" s="18">
        <f t="shared" si="10"/>
        <v>0</v>
      </c>
      <c r="H30" s="19">
        <f t="shared" si="10"/>
        <v>0</v>
      </c>
      <c r="I30" s="18">
        <f t="shared" si="10"/>
        <v>0</v>
      </c>
      <c r="J30" s="19">
        <f t="shared" si="10"/>
        <v>0</v>
      </c>
      <c r="K30" s="59">
        <f t="shared" si="10"/>
        <v>0</v>
      </c>
    </row>
    <row r="31" spans="1:11" ht="25.5" customHeight="1">
      <c r="A31" s="50" t="s">
        <v>53</v>
      </c>
      <c r="B31" s="53" t="s">
        <v>55</v>
      </c>
      <c r="C31" s="18"/>
      <c r="D31" s="19"/>
      <c r="E31" s="18"/>
      <c r="F31" s="19"/>
      <c r="G31" s="18"/>
      <c r="H31" s="19"/>
      <c r="I31" s="18"/>
      <c r="J31" s="19"/>
      <c r="K31" s="59"/>
    </row>
    <row r="32" spans="1:11" ht="60" customHeight="1">
      <c r="A32" s="48">
        <v>1</v>
      </c>
      <c r="B32" s="52" t="s">
        <v>51</v>
      </c>
      <c r="C32" s="18">
        <f>'NDOI-943 CU Level'!C32+'NDOI-943 Bank Level'!C32+'NDOI-943 FC Level'!C32+'NDOI-943 Auto Level'!C32+'NDOI-943 Retail Level'!C32+'NDOI-943 Other Level'!C32</f>
        <v>0</v>
      </c>
      <c r="D32" s="19">
        <f>'NDOI-943 CU Level'!D32+'NDOI-943 Bank Level'!D32+'NDOI-943 FC Level'!D32+'NDOI-943 Auto Level'!D32+'NDOI-943 Retail Level'!D32+'NDOI-943 Other Level'!D32</f>
        <v>0</v>
      </c>
      <c r="E32" s="18">
        <f>'NDOI-943 CU Level'!E32+'NDOI-943 Bank Level'!E32+'NDOI-943 FC Level'!E32+'NDOI-943 Auto Level'!E32+'NDOI-943 Retail Level'!E32+'NDOI-943 Other Level'!E32</f>
        <v>0</v>
      </c>
      <c r="F32" s="19">
        <f>'NDOI-943 CU Level'!F32+'NDOI-943 Bank Level'!F32+'NDOI-943 FC Level'!F32+'NDOI-943 Auto Level'!F32+'NDOI-943 Retail Level'!F32+'NDOI-943 Other Level'!F32</f>
        <v>0</v>
      </c>
      <c r="G32" s="18">
        <f>'NDOI-943 CU Level'!G32+'NDOI-943 Bank Level'!G32+'NDOI-943 FC Level'!G32+'NDOI-943 Auto Level'!G32+'NDOI-943 Retail Level'!G32+'NDOI-943 Other Level'!G32</f>
        <v>0</v>
      </c>
      <c r="H32" s="19">
        <f>'NDOI-943 CU Level'!H32+'NDOI-943 Bank Level'!H32+'NDOI-943 FC Level'!H32+'NDOI-943 Auto Level'!H32+'NDOI-943 Retail Level'!H32+'NDOI-943 Other Level'!H32</f>
        <v>0</v>
      </c>
      <c r="I32" s="18">
        <f>'NDOI-943 CU Level'!I32+'NDOI-943 Bank Level'!I32+'NDOI-943 FC Level'!I32+'NDOI-943 Auto Level'!I32+'NDOI-943 Retail Level'!I32+'NDOI-943 Other Level'!I32</f>
        <v>0</v>
      </c>
      <c r="J32" s="19">
        <f>'NDOI-943 CU Level'!J32+'NDOI-943 Bank Level'!J32+'NDOI-943 FC Level'!J32+'NDOI-943 Auto Level'!J32+'NDOI-943 Retail Level'!J32+'NDOI-943 Other Level'!J32</f>
        <v>0</v>
      </c>
      <c r="K32" s="59">
        <f>SUM(C32:J32)</f>
        <v>0</v>
      </c>
    </row>
    <row r="33" spans="1:11" ht="60.75" customHeight="1">
      <c r="A33" s="51">
        <v>2</v>
      </c>
      <c r="B33" s="52" t="s">
        <v>49</v>
      </c>
      <c r="C33" s="18">
        <f>'NDOI-943 CU Level'!C33+'NDOI-943 Bank Level'!C33+'NDOI-943 FC Level'!C33+'NDOI-943 Auto Level'!C33+'NDOI-943 Retail Level'!C33+'NDOI-943 Other Level'!C33</f>
        <v>0</v>
      </c>
      <c r="D33" s="19">
        <f>'NDOI-943 CU Level'!D33+'NDOI-943 Bank Level'!D33+'NDOI-943 FC Level'!D33+'NDOI-943 Auto Level'!D33+'NDOI-943 Retail Level'!D33+'NDOI-943 Other Level'!D33</f>
        <v>0</v>
      </c>
      <c r="E33" s="18">
        <f>'NDOI-943 CU Level'!E33+'NDOI-943 Bank Level'!E33+'NDOI-943 FC Level'!E33+'NDOI-943 Auto Level'!E33+'NDOI-943 Retail Level'!E33+'NDOI-943 Other Level'!E33</f>
        <v>0</v>
      </c>
      <c r="F33" s="19">
        <f>'NDOI-943 CU Level'!F33+'NDOI-943 Bank Level'!F33+'NDOI-943 FC Level'!F33+'NDOI-943 Auto Level'!F33+'NDOI-943 Retail Level'!F33+'NDOI-943 Other Level'!F33</f>
        <v>0</v>
      </c>
      <c r="G33" s="18">
        <f>'NDOI-943 CU Level'!G33+'NDOI-943 Bank Level'!G33+'NDOI-943 FC Level'!G33+'NDOI-943 Auto Level'!G33+'NDOI-943 Retail Level'!G33+'NDOI-943 Other Level'!G33</f>
        <v>0</v>
      </c>
      <c r="H33" s="19">
        <f>'NDOI-943 CU Level'!H33+'NDOI-943 Bank Level'!H33+'NDOI-943 FC Level'!H33+'NDOI-943 Auto Level'!H33+'NDOI-943 Retail Level'!H33+'NDOI-943 Other Level'!H33</f>
        <v>0</v>
      </c>
      <c r="I33" s="18">
        <f>'NDOI-943 CU Level'!I33+'NDOI-943 Bank Level'!I33+'NDOI-943 FC Level'!I33+'NDOI-943 Auto Level'!I33+'NDOI-943 Retail Level'!I33+'NDOI-943 Other Level'!I33</f>
        <v>0</v>
      </c>
      <c r="J33" s="19">
        <f>'NDOI-943 CU Level'!J33+'NDOI-943 Bank Level'!J33+'NDOI-943 FC Level'!J33+'NDOI-943 Auto Level'!J33+'NDOI-943 Retail Level'!J33+'NDOI-943 Other Level'!J33</f>
        <v>0</v>
      </c>
      <c r="K33" s="59">
        <f>SUM(C33:J33)</f>
        <v>0</v>
      </c>
    </row>
    <row r="34" spans="1:11" ht="60.75" customHeight="1" thickBot="1">
      <c r="A34" s="54">
        <v>3</v>
      </c>
      <c r="B34" s="80" t="s">
        <v>50</v>
      </c>
      <c r="C34" s="18">
        <f>'NDOI-943 CU Level'!C34+'NDOI-943 Bank Level'!C34+'NDOI-943 FC Level'!C34+'NDOI-943 Auto Level'!C34+'NDOI-943 Retail Level'!C34+'NDOI-943 Other Level'!C34</f>
        <v>0</v>
      </c>
      <c r="D34" s="19">
        <f>'NDOI-943 CU Level'!D34+'NDOI-943 Bank Level'!D34+'NDOI-943 FC Level'!D34+'NDOI-943 Auto Level'!D34+'NDOI-943 Retail Level'!D34+'NDOI-943 Other Level'!D34</f>
        <v>0</v>
      </c>
      <c r="E34" s="18">
        <f>'NDOI-943 CU Level'!E34+'NDOI-943 Bank Level'!E34+'NDOI-943 FC Level'!E34+'NDOI-943 Auto Level'!E34+'NDOI-943 Retail Level'!E34+'NDOI-943 Other Level'!E34</f>
        <v>0</v>
      </c>
      <c r="F34" s="19">
        <f>'NDOI-943 CU Level'!F34+'NDOI-943 Bank Level'!F34+'NDOI-943 FC Level'!F34+'NDOI-943 Auto Level'!F34+'NDOI-943 Retail Level'!F34+'NDOI-943 Other Level'!F34</f>
        <v>0</v>
      </c>
      <c r="G34" s="18">
        <f>'NDOI-943 CU Level'!G34+'NDOI-943 Bank Level'!G34+'NDOI-943 FC Level'!G34+'NDOI-943 Auto Level'!G34+'NDOI-943 Retail Level'!G34+'NDOI-943 Other Level'!G34</f>
        <v>0</v>
      </c>
      <c r="H34" s="19">
        <f>'NDOI-943 CU Level'!H34+'NDOI-943 Bank Level'!H34+'NDOI-943 FC Level'!H34+'NDOI-943 Auto Level'!H34+'NDOI-943 Retail Level'!H34+'NDOI-943 Other Level'!H34</f>
        <v>0</v>
      </c>
      <c r="I34" s="18">
        <f>'NDOI-943 CU Level'!I34+'NDOI-943 Bank Level'!I34+'NDOI-943 FC Level'!I34+'NDOI-943 Auto Level'!I34+'NDOI-943 Retail Level'!I34+'NDOI-943 Other Level'!I34</f>
        <v>0</v>
      </c>
      <c r="J34" s="19">
        <f>'NDOI-943 CU Level'!J34+'NDOI-943 Bank Level'!J34+'NDOI-943 FC Level'!J34+'NDOI-943 Auto Level'!J34+'NDOI-943 Retail Level'!J34+'NDOI-943 Other Level'!J34</f>
        <v>0</v>
      </c>
      <c r="K34" s="59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All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48"/>
  <sheetViews>
    <sheetView view="pageBreakPreview" zoomScale="60" zoomScaleNormal="75"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7" sqref="E27"/>
    </sheetView>
  </sheetViews>
  <sheetFormatPr defaultColWidth="9.140625" defaultRowHeight="22.5" customHeight="1"/>
  <cols>
    <col min="1" max="1" width="7.00390625" style="30" customWidth="1"/>
    <col min="2" max="2" width="80.421875" style="29" customWidth="1"/>
    <col min="3" max="7" width="20.7109375" style="29" customWidth="1"/>
    <col min="8" max="8" width="28.28125" style="29" customWidth="1"/>
    <col min="9" max="16384" width="9.140625" style="29" customWidth="1"/>
  </cols>
  <sheetData>
    <row r="1" spans="1:8" s="2" customFormat="1" ht="97.5" customHeight="1">
      <c r="A1" s="151"/>
      <c r="B1" s="152" t="str">
        <f>'NDOI-938'!D2</f>
        <v>ABC Insurance Company</v>
      </c>
      <c r="C1" s="153" t="s">
        <v>19</v>
      </c>
      <c r="D1" s="153" t="s">
        <v>57</v>
      </c>
      <c r="E1" s="196" t="s">
        <v>138</v>
      </c>
      <c r="F1" s="197"/>
      <c r="G1" s="198"/>
      <c r="H1" s="154" t="s">
        <v>56</v>
      </c>
    </row>
    <row r="2" spans="1:8" s="2" customFormat="1" ht="27.75" customHeight="1">
      <c r="A2" s="155"/>
      <c r="B2" s="156"/>
      <c r="C2" s="157"/>
      <c r="D2" s="157"/>
      <c r="E2" s="158" t="s">
        <v>90</v>
      </c>
      <c r="F2" s="159" t="s">
        <v>91</v>
      </c>
      <c r="G2" s="159" t="s">
        <v>2</v>
      </c>
      <c r="H2" s="160"/>
    </row>
    <row r="3" spans="1:8" s="2" customFormat="1" ht="22.5" customHeight="1">
      <c r="A3" s="3"/>
      <c r="B3" s="33" t="s">
        <v>20</v>
      </c>
      <c r="C3" s="36"/>
      <c r="D3" s="36"/>
      <c r="E3" s="36"/>
      <c r="F3" s="36"/>
      <c r="G3" s="36"/>
      <c r="H3" s="36"/>
    </row>
    <row r="4" spans="1:8" s="2" customFormat="1" ht="22.5" customHeight="1">
      <c r="A4" s="3">
        <v>1.1</v>
      </c>
      <c r="B4" s="31" t="s">
        <v>21</v>
      </c>
      <c r="C4" s="147"/>
      <c r="D4" s="149"/>
      <c r="E4" s="165"/>
      <c r="F4" s="165"/>
      <c r="G4" s="165"/>
      <c r="H4" s="189"/>
    </row>
    <row r="5" spans="1:8" s="2" customFormat="1" ht="22.5" customHeight="1">
      <c r="A5" s="3">
        <v>1.2</v>
      </c>
      <c r="B5" s="31" t="s">
        <v>22</v>
      </c>
      <c r="C5" s="147"/>
      <c r="D5" s="149"/>
      <c r="E5" s="165"/>
      <c r="F5" s="165"/>
      <c r="G5" s="165"/>
      <c r="H5" s="189"/>
    </row>
    <row r="6" spans="1:8" s="2" customFormat="1" ht="22.5" customHeight="1">
      <c r="A6" s="3">
        <v>1.3</v>
      </c>
      <c r="B6" s="1" t="s">
        <v>92</v>
      </c>
      <c r="C6" s="147"/>
      <c r="D6" s="149"/>
      <c r="E6" s="165"/>
      <c r="F6" s="165"/>
      <c r="G6" s="165"/>
      <c r="H6" s="189"/>
    </row>
    <row r="7" spans="1:8" s="2" customFormat="1" ht="22.5" customHeight="1">
      <c r="A7" s="3">
        <v>1.4</v>
      </c>
      <c r="B7" s="31" t="s">
        <v>99</v>
      </c>
      <c r="C7" s="147"/>
      <c r="D7" s="149"/>
      <c r="E7" s="165"/>
      <c r="F7" s="165"/>
      <c r="G7" s="165"/>
      <c r="H7" s="189"/>
    </row>
    <row r="8" spans="1:8" s="2" customFormat="1" ht="22.5" customHeight="1">
      <c r="A8" s="3">
        <v>1.5</v>
      </c>
      <c r="B8" s="31" t="s">
        <v>100</v>
      </c>
      <c r="C8" s="147"/>
      <c r="D8" s="149"/>
      <c r="E8" s="165"/>
      <c r="F8" s="165"/>
      <c r="G8" s="165"/>
      <c r="H8" s="189"/>
    </row>
    <row r="9" spans="1:8" s="2" customFormat="1" ht="22.5" customHeight="1">
      <c r="A9" s="3">
        <v>1.6</v>
      </c>
      <c r="B9" s="31" t="s">
        <v>101</v>
      </c>
      <c r="C9" s="147"/>
      <c r="D9" s="149"/>
      <c r="E9" s="165"/>
      <c r="F9" s="165"/>
      <c r="G9" s="165"/>
      <c r="H9" s="189"/>
    </row>
    <row r="10" spans="1:8" s="2" customFormat="1" ht="22.5" customHeight="1">
      <c r="A10" s="3">
        <v>1.7</v>
      </c>
      <c r="B10" s="31" t="s">
        <v>102</v>
      </c>
      <c r="C10" s="147"/>
      <c r="D10" s="149"/>
      <c r="E10" s="165"/>
      <c r="F10" s="165"/>
      <c r="G10" s="165"/>
      <c r="H10" s="189"/>
    </row>
    <row r="11" spans="1:8" s="2" customFormat="1" ht="22.5" customHeight="1">
      <c r="A11" s="3">
        <v>1.8</v>
      </c>
      <c r="B11" s="31" t="s">
        <v>103</v>
      </c>
      <c r="C11" s="147"/>
      <c r="D11" s="149"/>
      <c r="E11" s="165"/>
      <c r="F11" s="165"/>
      <c r="G11" s="165"/>
      <c r="H11" s="189"/>
    </row>
    <row r="12" spans="1:8" s="2" customFormat="1" ht="22.5" customHeight="1">
      <c r="A12" s="3">
        <v>1.9</v>
      </c>
      <c r="B12" s="31" t="s">
        <v>104</v>
      </c>
      <c r="C12" s="180"/>
      <c r="D12" s="181"/>
      <c r="E12" s="182"/>
      <c r="F12" s="182"/>
      <c r="G12" s="165"/>
      <c r="H12" s="189"/>
    </row>
    <row r="13" spans="1:8" s="2" customFormat="1" ht="22.5" customHeight="1">
      <c r="A13" s="3">
        <v>1.1</v>
      </c>
      <c r="B13" s="31" t="s">
        <v>105</v>
      </c>
      <c r="C13" s="180"/>
      <c r="D13" s="181"/>
      <c r="E13" s="182"/>
      <c r="F13" s="182"/>
      <c r="G13" s="165">
        <f aca="true" t="shared" si="0" ref="G13:G37">SUM(E13:F13)</f>
        <v>0</v>
      </c>
      <c r="H13" s="189"/>
    </row>
    <row r="14" spans="1:8" s="2" customFormat="1" ht="22.5" customHeight="1">
      <c r="A14" s="32">
        <v>1.11</v>
      </c>
      <c r="B14" s="31" t="s">
        <v>106</v>
      </c>
      <c r="C14" s="180"/>
      <c r="D14" s="181"/>
      <c r="E14" s="182"/>
      <c r="F14" s="182"/>
      <c r="G14" s="165">
        <f t="shared" si="0"/>
        <v>0</v>
      </c>
      <c r="H14" s="189"/>
    </row>
    <row r="15" spans="1:8" s="2" customFormat="1" ht="22.5" customHeight="1">
      <c r="A15" s="32">
        <v>1.12</v>
      </c>
      <c r="B15" s="31" t="s">
        <v>107</v>
      </c>
      <c r="C15" s="180"/>
      <c r="D15" s="181"/>
      <c r="E15" s="182"/>
      <c r="F15" s="182"/>
      <c r="G15" s="165">
        <f t="shared" si="0"/>
        <v>0</v>
      </c>
      <c r="H15" s="189"/>
    </row>
    <row r="16" spans="1:8" s="2" customFormat="1" ht="22.5" customHeight="1">
      <c r="A16" s="32">
        <v>1.13</v>
      </c>
      <c r="B16" s="31" t="s">
        <v>108</v>
      </c>
      <c r="C16" s="180"/>
      <c r="D16" s="181"/>
      <c r="E16" s="182"/>
      <c r="F16" s="182"/>
      <c r="G16" s="165">
        <f t="shared" si="0"/>
        <v>0</v>
      </c>
      <c r="H16" s="189"/>
    </row>
    <row r="17" spans="1:8" s="2" customFormat="1" ht="22.5" customHeight="1">
      <c r="A17" s="32">
        <v>1.14</v>
      </c>
      <c r="B17" s="31" t="s">
        <v>109</v>
      </c>
      <c r="C17" s="180"/>
      <c r="D17" s="181"/>
      <c r="E17" s="182"/>
      <c r="F17" s="182"/>
      <c r="G17" s="165">
        <f t="shared" si="0"/>
        <v>0</v>
      </c>
      <c r="H17" s="189"/>
    </row>
    <row r="18" spans="1:8" s="2" customFormat="1" ht="22.5" customHeight="1">
      <c r="A18" s="32">
        <v>1.15</v>
      </c>
      <c r="B18" s="31" t="s">
        <v>23</v>
      </c>
      <c r="C18" s="180"/>
      <c r="D18" s="181"/>
      <c r="E18" s="182"/>
      <c r="F18" s="182"/>
      <c r="G18" s="165">
        <f t="shared" si="0"/>
        <v>0</v>
      </c>
      <c r="H18" s="189"/>
    </row>
    <row r="19" spans="1:8" s="2" customFormat="1" ht="22.5" customHeight="1">
      <c r="A19" s="32">
        <v>1.16</v>
      </c>
      <c r="B19" s="31" t="s">
        <v>110</v>
      </c>
      <c r="C19" s="180"/>
      <c r="D19" s="181"/>
      <c r="E19" s="182"/>
      <c r="F19" s="182"/>
      <c r="G19" s="165">
        <f t="shared" si="0"/>
        <v>0</v>
      </c>
      <c r="H19" s="189"/>
    </row>
    <row r="20" spans="1:8" s="2" customFormat="1" ht="22.5" customHeight="1">
      <c r="A20" s="32">
        <v>1.17</v>
      </c>
      <c r="B20" s="31" t="s">
        <v>111</v>
      </c>
      <c r="C20" s="180"/>
      <c r="D20" s="181"/>
      <c r="E20" s="182"/>
      <c r="F20" s="182"/>
      <c r="G20" s="165">
        <f t="shared" si="0"/>
        <v>0</v>
      </c>
      <c r="H20" s="189"/>
    </row>
    <row r="21" spans="1:8" s="2" customFormat="1" ht="22.5" customHeight="1">
      <c r="A21" s="32">
        <v>1.18</v>
      </c>
      <c r="B21" s="31" t="s">
        <v>112</v>
      </c>
      <c r="C21" s="180"/>
      <c r="D21" s="181"/>
      <c r="E21" s="182"/>
      <c r="F21" s="182"/>
      <c r="G21" s="165">
        <f t="shared" si="0"/>
        <v>0</v>
      </c>
      <c r="H21" s="189"/>
    </row>
    <row r="22" spans="1:8" s="2" customFormat="1" ht="22.5" customHeight="1">
      <c r="A22" s="32">
        <v>1.19</v>
      </c>
      <c r="B22" s="31" t="s">
        <v>66</v>
      </c>
      <c r="C22" s="180"/>
      <c r="D22" s="181"/>
      <c r="E22" s="182"/>
      <c r="F22" s="182"/>
      <c r="G22" s="165">
        <f t="shared" si="0"/>
        <v>0</v>
      </c>
      <c r="H22" s="189"/>
    </row>
    <row r="23" spans="1:8" s="2" customFormat="1" ht="22.5" customHeight="1">
      <c r="A23" s="32">
        <v>1.2</v>
      </c>
      <c r="B23" s="31" t="s">
        <v>113</v>
      </c>
      <c r="C23" s="180"/>
      <c r="D23" s="181"/>
      <c r="E23" s="182"/>
      <c r="F23" s="182"/>
      <c r="G23" s="165">
        <f t="shared" si="0"/>
        <v>0</v>
      </c>
      <c r="H23" s="189"/>
    </row>
    <row r="24" spans="1:8" s="2" customFormat="1" ht="22.5" customHeight="1">
      <c r="A24" s="32">
        <v>1.21</v>
      </c>
      <c r="B24" s="31" t="s">
        <v>114</v>
      </c>
      <c r="C24" s="180"/>
      <c r="D24" s="181"/>
      <c r="E24" s="182"/>
      <c r="F24" s="182"/>
      <c r="G24" s="165">
        <f t="shared" si="0"/>
        <v>0</v>
      </c>
      <c r="H24" s="189"/>
    </row>
    <row r="25" spans="1:8" s="2" customFormat="1" ht="22.5" customHeight="1">
      <c r="A25" s="32">
        <v>1.22</v>
      </c>
      <c r="B25" s="31" t="s">
        <v>115</v>
      </c>
      <c r="C25" s="180"/>
      <c r="D25" s="181"/>
      <c r="E25" s="182"/>
      <c r="F25" s="182"/>
      <c r="G25" s="165">
        <f t="shared" si="0"/>
        <v>0</v>
      </c>
      <c r="H25" s="189"/>
    </row>
    <row r="26" spans="1:8" s="2" customFormat="1" ht="22.5" customHeight="1">
      <c r="A26" s="32">
        <v>1.23</v>
      </c>
      <c r="B26" s="31" t="s">
        <v>116</v>
      </c>
      <c r="C26" s="180"/>
      <c r="D26" s="181"/>
      <c r="E26" s="182"/>
      <c r="F26" s="182"/>
      <c r="G26" s="165">
        <f t="shared" si="0"/>
        <v>0</v>
      </c>
      <c r="H26" s="189"/>
    </row>
    <row r="27" spans="1:8" s="2" customFormat="1" ht="22.5" customHeight="1">
      <c r="A27" s="32">
        <v>1.24</v>
      </c>
      <c r="B27" s="31" t="s">
        <v>117</v>
      </c>
      <c r="C27" s="180"/>
      <c r="D27" s="181"/>
      <c r="E27" s="182"/>
      <c r="F27" s="182"/>
      <c r="G27" s="165">
        <f t="shared" si="0"/>
        <v>0</v>
      </c>
      <c r="H27" s="189"/>
    </row>
    <row r="28" spans="1:8" s="2" customFormat="1" ht="22.5" customHeight="1">
      <c r="A28" s="32">
        <v>1.25</v>
      </c>
      <c r="B28" s="31" t="s">
        <v>118</v>
      </c>
      <c r="C28" s="180"/>
      <c r="D28" s="181"/>
      <c r="E28" s="182"/>
      <c r="F28" s="182"/>
      <c r="G28" s="165">
        <f t="shared" si="0"/>
        <v>0</v>
      </c>
      <c r="H28" s="189"/>
    </row>
    <row r="29" spans="1:8" s="2" customFormat="1" ht="22.5" customHeight="1">
      <c r="A29" s="32">
        <v>1.26</v>
      </c>
      <c r="B29" s="31" t="s">
        <v>119</v>
      </c>
      <c r="C29" s="180"/>
      <c r="D29" s="181"/>
      <c r="E29" s="182"/>
      <c r="F29" s="182"/>
      <c r="G29" s="165">
        <f t="shared" si="0"/>
        <v>0</v>
      </c>
      <c r="H29" s="189"/>
    </row>
    <row r="30" spans="1:8" s="2" customFormat="1" ht="22.5" customHeight="1">
      <c r="A30" s="32">
        <v>1.27</v>
      </c>
      <c r="B30" s="31" t="s">
        <v>120</v>
      </c>
      <c r="C30" s="180"/>
      <c r="D30" s="181"/>
      <c r="E30" s="182"/>
      <c r="F30" s="182"/>
      <c r="G30" s="165">
        <f t="shared" si="0"/>
        <v>0</v>
      </c>
      <c r="H30" s="189"/>
    </row>
    <row r="31" spans="1:8" s="2" customFormat="1" ht="22.5" customHeight="1">
      <c r="A31" s="32">
        <v>1.28</v>
      </c>
      <c r="B31" s="31" t="s">
        <v>121</v>
      </c>
      <c r="C31" s="180"/>
      <c r="D31" s="181"/>
      <c r="E31" s="182"/>
      <c r="F31" s="182"/>
      <c r="G31" s="165">
        <f t="shared" si="0"/>
        <v>0</v>
      </c>
      <c r="H31" s="189"/>
    </row>
    <row r="32" spans="1:8" s="2" customFormat="1" ht="22.5" customHeight="1">
      <c r="A32" s="32">
        <v>1.29</v>
      </c>
      <c r="B32" s="31" t="s">
        <v>122</v>
      </c>
      <c r="C32" s="180"/>
      <c r="D32" s="181"/>
      <c r="E32" s="182"/>
      <c r="F32" s="182"/>
      <c r="G32" s="165">
        <f t="shared" si="0"/>
        <v>0</v>
      </c>
      <c r="H32" s="189"/>
    </row>
    <row r="33" spans="1:8" s="2" customFormat="1" ht="22.5" customHeight="1">
      <c r="A33" s="32">
        <v>1.3</v>
      </c>
      <c r="B33" s="31" t="s">
        <v>123</v>
      </c>
      <c r="C33" s="180"/>
      <c r="D33" s="181"/>
      <c r="E33" s="182"/>
      <c r="F33" s="182"/>
      <c r="G33" s="165">
        <f t="shared" si="0"/>
        <v>0</v>
      </c>
      <c r="H33" s="189"/>
    </row>
    <row r="34" spans="1:8" s="2" customFormat="1" ht="22.5" customHeight="1">
      <c r="A34" s="32">
        <v>1.31</v>
      </c>
      <c r="B34" s="31" t="s">
        <v>124</v>
      </c>
      <c r="C34" s="180"/>
      <c r="D34" s="181"/>
      <c r="E34" s="182"/>
      <c r="F34" s="182"/>
      <c r="G34" s="165">
        <f t="shared" si="0"/>
        <v>0</v>
      </c>
      <c r="H34" s="189"/>
    </row>
    <row r="35" spans="1:8" s="2" customFormat="1" ht="22.5" customHeight="1">
      <c r="A35" s="32">
        <v>1.32</v>
      </c>
      <c r="B35" s="31" t="s">
        <v>125</v>
      </c>
      <c r="C35" s="180"/>
      <c r="D35" s="181"/>
      <c r="E35" s="182"/>
      <c r="F35" s="182"/>
      <c r="G35" s="165">
        <f t="shared" si="0"/>
        <v>0</v>
      </c>
      <c r="H35" s="189"/>
    </row>
    <row r="36" spans="1:8" s="2" customFormat="1" ht="22.5" customHeight="1">
      <c r="A36" s="32">
        <v>1.33</v>
      </c>
      <c r="B36" s="31" t="s">
        <v>126</v>
      </c>
      <c r="C36" s="180"/>
      <c r="D36" s="181"/>
      <c r="E36" s="182"/>
      <c r="F36" s="182"/>
      <c r="G36" s="165">
        <f t="shared" si="0"/>
        <v>0</v>
      </c>
      <c r="H36" s="189"/>
    </row>
    <row r="37" spans="1:8" s="2" customFormat="1" ht="22.5" customHeight="1" thickBot="1">
      <c r="A37" s="32">
        <v>1.34</v>
      </c>
      <c r="B37" s="31" t="s">
        <v>127</v>
      </c>
      <c r="C37" s="183"/>
      <c r="D37" s="184"/>
      <c r="E37" s="185"/>
      <c r="F37" s="185"/>
      <c r="G37" s="166">
        <f t="shared" si="0"/>
        <v>0</v>
      </c>
      <c r="H37" s="189"/>
    </row>
    <row r="38" spans="1:8" s="2" customFormat="1" ht="22.5" customHeight="1">
      <c r="A38" s="32">
        <v>1.35</v>
      </c>
      <c r="B38" s="31" t="s">
        <v>128</v>
      </c>
      <c r="C38" s="161">
        <f>SUM(C4:C37)</f>
        <v>0</v>
      </c>
      <c r="D38" s="162"/>
      <c r="E38" s="161">
        <f>SUM(E4:E37)</f>
        <v>0</v>
      </c>
      <c r="F38" s="161">
        <f>SUM(F4:F37)</f>
        <v>0</v>
      </c>
      <c r="G38" s="161">
        <f>SUM(G4:G37)</f>
        <v>0</v>
      </c>
      <c r="H38" s="189"/>
    </row>
    <row r="39" spans="1:8" s="2" customFormat="1" ht="22.5" customHeight="1">
      <c r="A39" s="32">
        <v>1.36</v>
      </c>
      <c r="B39" s="31" t="s">
        <v>129</v>
      </c>
      <c r="C39" s="180"/>
      <c r="D39" s="181"/>
      <c r="E39" s="182"/>
      <c r="F39" s="182"/>
      <c r="G39" s="165">
        <f>SUM(E39:F39)</f>
        <v>0</v>
      </c>
      <c r="H39" s="189"/>
    </row>
    <row r="40" spans="1:8" s="2" customFormat="1" ht="22.5" customHeight="1">
      <c r="A40" s="32">
        <v>1.37</v>
      </c>
      <c r="B40" s="31" t="s">
        <v>130</v>
      </c>
      <c r="C40" s="180"/>
      <c r="D40" s="181"/>
      <c r="E40" s="182"/>
      <c r="F40" s="182"/>
      <c r="G40" s="165">
        <f>SUM(E40:F40)</f>
        <v>0</v>
      </c>
      <c r="H40" s="189"/>
    </row>
    <row r="41" spans="1:8" s="2" customFormat="1" ht="22.5" customHeight="1">
      <c r="A41" s="32">
        <v>1.38</v>
      </c>
      <c r="B41" s="31" t="s">
        <v>131</v>
      </c>
      <c r="C41" s="180"/>
      <c r="D41" s="181"/>
      <c r="E41" s="182"/>
      <c r="F41" s="182"/>
      <c r="G41" s="165">
        <f>SUM(E41:F41)</f>
        <v>0</v>
      </c>
      <c r="H41" s="189"/>
    </row>
    <row r="42" spans="1:8" s="2" customFormat="1" ht="22.5" customHeight="1">
      <c r="A42" s="32">
        <v>1.39</v>
      </c>
      <c r="B42" s="31" t="s">
        <v>132</v>
      </c>
      <c r="C42" s="180"/>
      <c r="D42" s="181"/>
      <c r="E42" s="182"/>
      <c r="F42" s="182"/>
      <c r="G42" s="165">
        <f>SUM(E42:F42)</f>
        <v>0</v>
      </c>
      <c r="H42" s="189"/>
    </row>
    <row r="43" spans="1:8" s="2" customFormat="1" ht="22.5" customHeight="1" thickBot="1">
      <c r="A43" s="32">
        <v>1.4</v>
      </c>
      <c r="B43" s="31" t="s">
        <v>133</v>
      </c>
      <c r="C43" s="163">
        <f>C38+C39-C40-C41+C42</f>
        <v>0</v>
      </c>
      <c r="D43" s="164"/>
      <c r="E43" s="163">
        <f>E38+E39-E40-E41+E42</f>
        <v>0</v>
      </c>
      <c r="F43" s="163">
        <f>F38+F39-F40-F41+F42</f>
        <v>0</v>
      </c>
      <c r="G43" s="163">
        <f>G38+G39-G40-G41+G42</f>
        <v>0</v>
      </c>
      <c r="H43" s="189"/>
    </row>
    <row r="44" spans="1:8" s="2" customFormat="1" ht="39" customHeight="1" thickTop="1">
      <c r="A44" s="34"/>
      <c r="B44" s="33"/>
      <c r="C44" s="161"/>
      <c r="D44" s="162"/>
      <c r="E44" s="161"/>
      <c r="F44" s="161"/>
      <c r="G44" s="161"/>
      <c r="H44" s="36"/>
    </row>
    <row r="45" spans="1:8" s="2" customFormat="1" ht="22.5" customHeight="1">
      <c r="A45" s="34">
        <v>2</v>
      </c>
      <c r="B45" s="33" t="s">
        <v>134</v>
      </c>
      <c r="C45" s="180"/>
      <c r="D45" s="181"/>
      <c r="E45" s="182"/>
      <c r="F45" s="182"/>
      <c r="G45" s="165">
        <f>SUM(E45:F45)</f>
        <v>0</v>
      </c>
      <c r="H45" s="36"/>
    </row>
    <row r="46" spans="1:8" s="2" customFormat="1" ht="22.5" customHeight="1">
      <c r="A46" s="34" t="s">
        <v>135</v>
      </c>
      <c r="B46" s="33" t="s">
        <v>136</v>
      </c>
      <c r="C46" s="180"/>
      <c r="D46" s="181"/>
      <c r="E46" s="182"/>
      <c r="F46" s="182"/>
      <c r="G46" s="165">
        <f>SUM(E46:F46)</f>
        <v>0</v>
      </c>
      <c r="H46" s="36"/>
    </row>
    <row r="47" spans="1:8" s="2" customFormat="1" ht="36" customHeight="1">
      <c r="A47" s="34" t="s">
        <v>24</v>
      </c>
      <c r="B47" s="33" t="s">
        <v>137</v>
      </c>
      <c r="C47" s="186"/>
      <c r="D47" s="187"/>
      <c r="E47" s="188"/>
      <c r="F47" s="188"/>
      <c r="G47" s="165">
        <f>SUM(E47:F47)</f>
        <v>0</v>
      </c>
      <c r="H47" s="38"/>
    </row>
    <row r="48" spans="1:8" s="2" customFormat="1" ht="22.5" customHeight="1" thickBot="1">
      <c r="A48" s="34"/>
      <c r="B48" s="35"/>
      <c r="C48" s="148"/>
      <c r="D48" s="150"/>
      <c r="E48" s="81"/>
      <c r="F48" s="81"/>
      <c r="G48" s="81"/>
      <c r="H48" s="37"/>
    </row>
    <row r="49" ht="22.5" customHeight="1" thickTop="1"/>
  </sheetData>
  <sheetProtection/>
  <mergeCells count="1">
    <mergeCell ref="E1:G1"/>
  </mergeCells>
  <printOptions horizontalCentered="1" verticalCentered="1"/>
  <pageMargins left="0.14" right="0.15" top="0.64" bottom="0.58" header="0.25" footer="0.25"/>
  <pageSetup fitToHeight="1" fitToWidth="1" horizontalDpi="600" verticalDpi="600" orientation="landscape" scale="44" r:id="rId1"/>
  <headerFooter alignWithMargins="0">
    <oddHeader>&amp;C&amp;"Arial,Bold"&amp;16Nevada Division of Insurance
Consumer Credit Insurance Expense Report
&amp;"Arial,Regular"&amp;12Reporting Period: January 1, 2010 Through December 31, 2010&amp;10
</oddHeader>
    <oddFooter>&amp;LNDOI-939 LH (Rev 05/11)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A1:K34"/>
  <sheetViews>
    <sheetView zoomScale="75" zoomScaleNormal="75" zoomScalePageLayoutView="0" workbookViewId="0" topLeftCell="A1">
      <pane xSplit="2" ySplit="5" topLeftCell="C24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C32" sqref="C32: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96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92"/>
      <c r="D6" s="93"/>
      <c r="E6" s="92"/>
      <c r="F6" s="93"/>
      <c r="G6" s="92"/>
      <c r="H6" s="93"/>
      <c r="I6" s="92"/>
      <c r="J6" s="93"/>
      <c r="K6" s="59">
        <f aca="true" t="shared" si="0" ref="K6:K12">SUM(C6:J6)</f>
        <v>0</v>
      </c>
    </row>
    <row r="7" spans="1:11" ht="30.75" customHeight="1">
      <c r="A7" s="58">
        <v>1.2</v>
      </c>
      <c r="B7" s="6" t="s">
        <v>32</v>
      </c>
      <c r="C7" s="92"/>
      <c r="D7" s="93"/>
      <c r="E7" s="92"/>
      <c r="F7" s="93"/>
      <c r="G7" s="92"/>
      <c r="H7" s="93"/>
      <c r="I7" s="92"/>
      <c r="J7" s="93"/>
      <c r="K7" s="59">
        <f t="shared" si="0"/>
        <v>0</v>
      </c>
    </row>
    <row r="8" spans="1:11" ht="30.75" customHeight="1">
      <c r="A8" s="58">
        <v>1.3</v>
      </c>
      <c r="B8" s="6" t="s">
        <v>33</v>
      </c>
      <c r="C8" s="18">
        <f aca="true" t="shared" si="1" ref="C8:J8">C6-C7</f>
        <v>0</v>
      </c>
      <c r="D8" s="19">
        <f t="shared" si="1"/>
        <v>0</v>
      </c>
      <c r="E8" s="18">
        <f t="shared" si="1"/>
        <v>0</v>
      </c>
      <c r="F8" s="19">
        <f t="shared" si="1"/>
        <v>0</v>
      </c>
      <c r="G8" s="18">
        <f t="shared" si="1"/>
        <v>0</v>
      </c>
      <c r="H8" s="19">
        <f t="shared" si="1"/>
        <v>0</v>
      </c>
      <c r="I8" s="18">
        <f t="shared" si="1"/>
        <v>0</v>
      </c>
      <c r="J8" s="19">
        <f t="shared" si="1"/>
        <v>0</v>
      </c>
      <c r="K8" s="59">
        <f t="shared" si="0"/>
        <v>0</v>
      </c>
    </row>
    <row r="9" spans="1:11" ht="30.75" customHeight="1">
      <c r="A9" s="58">
        <v>1.4</v>
      </c>
      <c r="B9" s="6" t="s">
        <v>34</v>
      </c>
      <c r="C9" s="92"/>
      <c r="D9" s="93"/>
      <c r="E9" s="92"/>
      <c r="F9" s="93"/>
      <c r="G9" s="92"/>
      <c r="H9" s="93"/>
      <c r="I9" s="92"/>
      <c r="J9" s="93"/>
      <c r="K9" s="59">
        <f t="shared" si="0"/>
        <v>0</v>
      </c>
    </row>
    <row r="10" spans="1:11" ht="30.75" customHeight="1">
      <c r="A10" s="58">
        <v>1.5</v>
      </c>
      <c r="B10" s="6" t="s">
        <v>60</v>
      </c>
      <c r="C10" s="92"/>
      <c r="D10" s="93"/>
      <c r="E10" s="92"/>
      <c r="F10" s="93"/>
      <c r="G10" s="92"/>
      <c r="H10" s="93"/>
      <c r="I10" s="92"/>
      <c r="J10" s="93"/>
      <c r="K10" s="59">
        <f t="shared" si="0"/>
        <v>0</v>
      </c>
    </row>
    <row r="11" spans="1:11" ht="30.75" customHeight="1">
      <c r="A11" s="58">
        <v>1.6</v>
      </c>
      <c r="B11" s="6" t="s">
        <v>61</v>
      </c>
      <c r="C11" s="18">
        <f aca="true" t="shared" si="2" ref="C11:J11">C8+C9-C10</f>
        <v>0</v>
      </c>
      <c r="D11" s="19">
        <f t="shared" si="2"/>
        <v>0</v>
      </c>
      <c r="E11" s="18">
        <f t="shared" si="2"/>
        <v>0</v>
      </c>
      <c r="F11" s="19">
        <f t="shared" si="2"/>
        <v>0</v>
      </c>
      <c r="G11" s="18">
        <f t="shared" si="2"/>
        <v>0</v>
      </c>
      <c r="H11" s="19">
        <f t="shared" si="2"/>
        <v>0</v>
      </c>
      <c r="I11" s="18">
        <f t="shared" si="2"/>
        <v>0</v>
      </c>
      <c r="J11" s="19">
        <f t="shared" si="2"/>
        <v>0</v>
      </c>
      <c r="K11" s="59">
        <f t="shared" si="0"/>
        <v>0</v>
      </c>
    </row>
    <row r="12" spans="1:11" ht="30.75" customHeight="1">
      <c r="A12" s="58">
        <v>1.7</v>
      </c>
      <c r="B12" s="6" t="s">
        <v>62</v>
      </c>
      <c r="C12" s="92"/>
      <c r="D12" s="93"/>
      <c r="E12" s="92"/>
      <c r="F12" s="93"/>
      <c r="G12" s="92"/>
      <c r="H12" s="93"/>
      <c r="I12" s="92"/>
      <c r="J12" s="93"/>
      <c r="K12" s="59">
        <f t="shared" si="0"/>
        <v>0</v>
      </c>
    </row>
    <row r="13" spans="1:11" ht="30.75" customHeight="1">
      <c r="A13" s="199" t="s">
        <v>28</v>
      </c>
      <c r="B13" s="200"/>
      <c r="C13" s="18"/>
      <c r="D13" s="19"/>
      <c r="E13" s="18"/>
      <c r="F13" s="19"/>
      <c r="G13" s="18"/>
      <c r="H13" s="19"/>
      <c r="I13" s="18"/>
      <c r="J13" s="19"/>
      <c r="K13" s="59"/>
    </row>
    <row r="14" spans="1:11" ht="30.75" customHeight="1">
      <c r="A14" s="58">
        <v>2.1</v>
      </c>
      <c r="B14" s="6" t="s">
        <v>63</v>
      </c>
      <c r="C14" s="92"/>
      <c r="D14" s="93"/>
      <c r="E14" s="92"/>
      <c r="F14" s="93"/>
      <c r="G14" s="92"/>
      <c r="H14" s="93"/>
      <c r="I14" s="92"/>
      <c r="J14" s="93"/>
      <c r="K14" s="59">
        <f aca="true" t="shared" si="3" ref="K14:K19">SUM(C14:J14)</f>
        <v>0</v>
      </c>
    </row>
    <row r="15" spans="1:11" ht="30.75" customHeight="1">
      <c r="A15" s="58">
        <v>2.2</v>
      </c>
      <c r="B15" s="6" t="s">
        <v>64</v>
      </c>
      <c r="C15" s="92"/>
      <c r="D15" s="93"/>
      <c r="E15" s="92"/>
      <c r="F15" s="93"/>
      <c r="G15" s="92"/>
      <c r="H15" s="93"/>
      <c r="I15" s="92"/>
      <c r="J15" s="93"/>
      <c r="K15" s="59">
        <f t="shared" si="3"/>
        <v>0</v>
      </c>
    </row>
    <row r="16" spans="1:11" ht="30.75" customHeight="1">
      <c r="A16" s="58">
        <v>2.3</v>
      </c>
      <c r="B16" s="6" t="s">
        <v>35</v>
      </c>
      <c r="C16" s="92"/>
      <c r="D16" s="93"/>
      <c r="E16" s="92"/>
      <c r="F16" s="93"/>
      <c r="G16" s="92"/>
      <c r="H16" s="93"/>
      <c r="I16" s="92"/>
      <c r="J16" s="93"/>
      <c r="K16" s="59">
        <f t="shared" si="3"/>
        <v>0</v>
      </c>
    </row>
    <row r="17" spans="1:11" ht="30.75" customHeight="1">
      <c r="A17" s="58">
        <v>2.4</v>
      </c>
      <c r="B17" s="6" t="s">
        <v>36</v>
      </c>
      <c r="C17" s="92"/>
      <c r="D17" s="93"/>
      <c r="E17" s="92"/>
      <c r="F17" s="93"/>
      <c r="G17" s="92"/>
      <c r="H17" s="93"/>
      <c r="I17" s="92"/>
      <c r="J17" s="93"/>
      <c r="K17" s="59">
        <f t="shared" si="3"/>
        <v>0</v>
      </c>
    </row>
    <row r="18" spans="1:11" ht="30.75" customHeight="1">
      <c r="A18" s="58">
        <v>2.5</v>
      </c>
      <c r="B18" s="6" t="s">
        <v>37</v>
      </c>
      <c r="C18" s="92"/>
      <c r="D18" s="93"/>
      <c r="E18" s="92"/>
      <c r="F18" s="93"/>
      <c r="G18" s="92"/>
      <c r="H18" s="93"/>
      <c r="I18" s="92"/>
      <c r="J18" s="93"/>
      <c r="K18" s="59">
        <f t="shared" si="3"/>
        <v>0</v>
      </c>
    </row>
    <row r="19" spans="1:11" ht="30.75" customHeight="1">
      <c r="A19" s="58">
        <v>2.6</v>
      </c>
      <c r="B19" s="6" t="s">
        <v>38</v>
      </c>
      <c r="C19" s="18">
        <f aca="true" t="shared" si="4" ref="C19:J19">C14-C15+C16-C17+C18</f>
        <v>0</v>
      </c>
      <c r="D19" s="19">
        <f t="shared" si="4"/>
        <v>0</v>
      </c>
      <c r="E19" s="18">
        <f t="shared" si="4"/>
        <v>0</v>
      </c>
      <c r="F19" s="19">
        <f t="shared" si="4"/>
        <v>0</v>
      </c>
      <c r="G19" s="18">
        <f t="shared" si="4"/>
        <v>0</v>
      </c>
      <c r="H19" s="19">
        <f t="shared" si="4"/>
        <v>0</v>
      </c>
      <c r="I19" s="18">
        <f t="shared" si="4"/>
        <v>0</v>
      </c>
      <c r="J19" s="19">
        <f t="shared" si="4"/>
        <v>0</v>
      </c>
      <c r="K19" s="59">
        <f t="shared" si="3"/>
        <v>0</v>
      </c>
    </row>
    <row r="20" spans="1:11" ht="30.75" customHeight="1">
      <c r="A20" s="199" t="s">
        <v>29</v>
      </c>
      <c r="B20" s="200"/>
      <c r="C20" s="18"/>
      <c r="D20" s="19"/>
      <c r="E20" s="18"/>
      <c r="F20" s="19"/>
      <c r="G20" s="18"/>
      <c r="H20" s="19"/>
      <c r="I20" s="18"/>
      <c r="J20" s="19"/>
      <c r="K20" s="59"/>
    </row>
    <row r="21" spans="1:11" ht="30.75" customHeight="1">
      <c r="A21" s="58">
        <v>3.1</v>
      </c>
      <c r="B21" s="6" t="s">
        <v>39</v>
      </c>
      <c r="C21" s="92"/>
      <c r="D21" s="93"/>
      <c r="E21" s="92"/>
      <c r="F21" s="93"/>
      <c r="G21" s="92"/>
      <c r="H21" s="93"/>
      <c r="I21" s="92"/>
      <c r="J21" s="93"/>
      <c r="K21" s="59">
        <f>SUM(C21:J21)</f>
        <v>0</v>
      </c>
    </row>
    <row r="22" spans="1:11" ht="30.75" customHeight="1">
      <c r="A22" s="58">
        <v>3.2</v>
      </c>
      <c r="B22" s="6" t="s">
        <v>40</v>
      </c>
      <c r="C22" s="92"/>
      <c r="D22" s="93"/>
      <c r="E22" s="92"/>
      <c r="F22" s="93"/>
      <c r="G22" s="92"/>
      <c r="H22" s="93"/>
      <c r="I22" s="92"/>
      <c r="J22" s="93"/>
      <c r="K22" s="59">
        <f>SUM(C22:J22)</f>
        <v>0</v>
      </c>
    </row>
    <row r="23" spans="1:11" ht="30.75" customHeight="1">
      <c r="A23" s="58">
        <v>3.3</v>
      </c>
      <c r="B23" s="6" t="s">
        <v>41</v>
      </c>
      <c r="C23" s="18">
        <f aca="true" t="shared" si="5" ref="C23:J23">C21+C22</f>
        <v>0</v>
      </c>
      <c r="D23" s="19">
        <f t="shared" si="5"/>
        <v>0</v>
      </c>
      <c r="E23" s="18">
        <f t="shared" si="5"/>
        <v>0</v>
      </c>
      <c r="F23" s="19">
        <f t="shared" si="5"/>
        <v>0</v>
      </c>
      <c r="G23" s="18">
        <f t="shared" si="5"/>
        <v>0</v>
      </c>
      <c r="H23" s="19">
        <f t="shared" si="5"/>
        <v>0</v>
      </c>
      <c r="I23" s="18">
        <f t="shared" si="5"/>
        <v>0</v>
      </c>
      <c r="J23" s="19">
        <f t="shared" si="5"/>
        <v>0</v>
      </c>
      <c r="K23" s="59">
        <f>SUM(C23:J23)</f>
        <v>0</v>
      </c>
    </row>
    <row r="24" spans="1:11" ht="30.75" customHeight="1">
      <c r="A24" s="58">
        <v>3.4</v>
      </c>
      <c r="B24" s="6" t="s">
        <v>42</v>
      </c>
      <c r="C24" s="82">
        <f aca="true" t="shared" si="6" ref="C24:K24">IF(C8=0,0,C21/C8)</f>
        <v>0</v>
      </c>
      <c r="D24" s="83">
        <f t="shared" si="6"/>
        <v>0</v>
      </c>
      <c r="E24" s="82">
        <f t="shared" si="6"/>
        <v>0</v>
      </c>
      <c r="F24" s="83">
        <f t="shared" si="6"/>
        <v>0</v>
      </c>
      <c r="G24" s="82">
        <f t="shared" si="6"/>
        <v>0</v>
      </c>
      <c r="H24" s="83">
        <f t="shared" si="6"/>
        <v>0</v>
      </c>
      <c r="I24" s="82">
        <f t="shared" si="6"/>
        <v>0</v>
      </c>
      <c r="J24" s="83">
        <f t="shared" si="6"/>
        <v>0</v>
      </c>
      <c r="K24" s="88">
        <f t="shared" si="6"/>
        <v>0</v>
      </c>
    </row>
    <row r="25" spans="1:11" ht="30.75" customHeight="1">
      <c r="A25" s="58">
        <v>3.5</v>
      </c>
      <c r="B25" s="6" t="s">
        <v>43</v>
      </c>
      <c r="C25" s="82">
        <f aca="true" t="shared" si="7" ref="C25:K25">IF(C11=0,0,C22/C11)</f>
        <v>0</v>
      </c>
      <c r="D25" s="83">
        <f t="shared" si="7"/>
        <v>0</v>
      </c>
      <c r="E25" s="82">
        <f t="shared" si="7"/>
        <v>0</v>
      </c>
      <c r="F25" s="83">
        <f t="shared" si="7"/>
        <v>0</v>
      </c>
      <c r="G25" s="82">
        <f t="shared" si="7"/>
        <v>0</v>
      </c>
      <c r="H25" s="83">
        <f t="shared" si="7"/>
        <v>0</v>
      </c>
      <c r="I25" s="82">
        <f t="shared" si="7"/>
        <v>0</v>
      </c>
      <c r="J25" s="83">
        <f t="shared" si="7"/>
        <v>0</v>
      </c>
      <c r="K25" s="88">
        <f t="shared" si="7"/>
        <v>0</v>
      </c>
    </row>
    <row r="26" spans="1:11" ht="30.75" customHeight="1">
      <c r="A26" s="199" t="s">
        <v>30</v>
      </c>
      <c r="B26" s="200"/>
      <c r="C26" s="24"/>
      <c r="D26" s="25"/>
      <c r="E26" s="24"/>
      <c r="F26" s="25"/>
      <c r="G26" s="24"/>
      <c r="H26" s="25"/>
      <c r="I26" s="24"/>
      <c r="J26" s="25"/>
      <c r="K26" s="60"/>
    </row>
    <row r="27" spans="1:11" ht="30.75" customHeight="1">
      <c r="A27" s="58">
        <v>4.1</v>
      </c>
      <c r="B27" s="6" t="s">
        <v>44</v>
      </c>
      <c r="C27" s="82">
        <f aca="true" t="shared" si="8" ref="C27:K27">IF(C11=0,0,C19/C11)</f>
        <v>0</v>
      </c>
      <c r="D27" s="83">
        <f t="shared" si="8"/>
        <v>0</v>
      </c>
      <c r="E27" s="82">
        <f t="shared" si="8"/>
        <v>0</v>
      </c>
      <c r="F27" s="83">
        <f t="shared" si="8"/>
        <v>0</v>
      </c>
      <c r="G27" s="82">
        <f t="shared" si="8"/>
        <v>0</v>
      </c>
      <c r="H27" s="83">
        <f t="shared" si="8"/>
        <v>0</v>
      </c>
      <c r="I27" s="82">
        <f t="shared" si="8"/>
        <v>0</v>
      </c>
      <c r="J27" s="83">
        <f t="shared" si="8"/>
        <v>0</v>
      </c>
      <c r="K27" s="88">
        <f t="shared" si="8"/>
        <v>0</v>
      </c>
    </row>
    <row r="28" spans="1:11" ht="30.75" customHeight="1">
      <c r="A28" s="58">
        <v>4.2</v>
      </c>
      <c r="B28" s="6" t="s">
        <v>45</v>
      </c>
      <c r="C28" s="82">
        <f aca="true" t="shared" si="9" ref="C28:K28">IF(C12=0,0,C19/C12)</f>
        <v>0</v>
      </c>
      <c r="D28" s="83">
        <f t="shared" si="9"/>
        <v>0</v>
      </c>
      <c r="E28" s="82">
        <f t="shared" si="9"/>
        <v>0</v>
      </c>
      <c r="F28" s="83">
        <f t="shared" si="9"/>
        <v>0</v>
      </c>
      <c r="G28" s="82">
        <f t="shared" si="9"/>
        <v>0</v>
      </c>
      <c r="H28" s="83">
        <f t="shared" si="9"/>
        <v>0</v>
      </c>
      <c r="I28" s="82">
        <f t="shared" si="9"/>
        <v>0</v>
      </c>
      <c r="J28" s="83">
        <f t="shared" si="9"/>
        <v>0</v>
      </c>
      <c r="K28" s="88">
        <f t="shared" si="9"/>
        <v>0</v>
      </c>
    </row>
    <row r="29" spans="1:11" ht="30.75" customHeight="1">
      <c r="A29" s="199" t="s">
        <v>46</v>
      </c>
      <c r="B29" s="200"/>
      <c r="C29" s="92"/>
      <c r="D29" s="93"/>
      <c r="E29" s="92"/>
      <c r="F29" s="93"/>
      <c r="G29" s="92"/>
      <c r="H29" s="93"/>
      <c r="I29" s="92"/>
      <c r="J29" s="93"/>
      <c r="K29" s="59">
        <f>SUM(C29:J29)</f>
        <v>0</v>
      </c>
    </row>
    <row r="30" spans="1:11" ht="33.75" customHeight="1" thickBot="1">
      <c r="A30" s="201" t="s">
        <v>47</v>
      </c>
      <c r="B30" s="202"/>
      <c r="C30" s="89">
        <f aca="true" t="shared" si="10" ref="C30:K30">IF(C29=0,0,1000*C19/C29)</f>
        <v>0</v>
      </c>
      <c r="D30" s="90">
        <f t="shared" si="10"/>
        <v>0</v>
      </c>
      <c r="E30" s="89">
        <f t="shared" si="10"/>
        <v>0</v>
      </c>
      <c r="F30" s="90">
        <f t="shared" si="10"/>
        <v>0</v>
      </c>
      <c r="G30" s="89">
        <f t="shared" si="10"/>
        <v>0</v>
      </c>
      <c r="H30" s="90">
        <f t="shared" si="10"/>
        <v>0</v>
      </c>
      <c r="I30" s="89">
        <f t="shared" si="10"/>
        <v>0</v>
      </c>
      <c r="J30" s="90">
        <f t="shared" si="10"/>
        <v>0</v>
      </c>
      <c r="K30" s="91">
        <f t="shared" si="10"/>
        <v>0</v>
      </c>
    </row>
    <row r="31" spans="1:11" ht="25.5" customHeight="1">
      <c r="A31" s="50" t="s">
        <v>53</v>
      </c>
      <c r="B31" s="53" t="s">
        <v>55</v>
      </c>
      <c r="C31" s="18"/>
      <c r="D31" s="19"/>
      <c r="E31" s="18"/>
      <c r="F31" s="19"/>
      <c r="G31" s="18"/>
      <c r="H31" s="19"/>
      <c r="I31" s="18"/>
      <c r="J31" s="19"/>
      <c r="K31" s="60"/>
    </row>
    <row r="32" spans="1:11" ht="60" customHeight="1">
      <c r="A32" s="48">
        <v>1</v>
      </c>
      <c r="B32" s="52" t="s">
        <v>51</v>
      </c>
      <c r="C32" s="92"/>
      <c r="D32" s="93"/>
      <c r="E32" s="92"/>
      <c r="F32" s="93"/>
      <c r="G32" s="92"/>
      <c r="H32" s="93"/>
      <c r="I32" s="92"/>
      <c r="J32" s="93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92"/>
      <c r="D33" s="93"/>
      <c r="E33" s="92"/>
      <c r="F33" s="93"/>
      <c r="G33" s="92"/>
      <c r="H33" s="93"/>
      <c r="I33" s="92"/>
      <c r="J33" s="93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90"/>
      <c r="D34" s="191"/>
      <c r="E34" s="190"/>
      <c r="F34" s="191"/>
      <c r="G34" s="190"/>
      <c r="H34" s="191"/>
      <c r="I34" s="190"/>
      <c r="J34" s="19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Nationwide Experience Report 
&amp;"Arial,Regular"&amp;12Class of Business:  All
Reporting Period:  1/1/10 to 12/31/10</oddHeader>
    <oddFooter>&amp;LNDOI-940 (Rev 05/11)&amp;CPage &amp;P of &amp;N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/>
  <dimension ref="A1:K34"/>
  <sheetViews>
    <sheetView zoomScale="75" zoomScaleNormal="75" zoomScalePageLayoutView="0" workbookViewId="0" topLeftCell="A1">
      <pane xSplit="2" ySplit="5" topLeftCell="C24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C32" sqref="C32: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97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92"/>
      <c r="D6" s="93"/>
      <c r="E6" s="92"/>
      <c r="F6" s="93"/>
      <c r="G6" s="92"/>
      <c r="H6" s="93"/>
      <c r="I6" s="92"/>
      <c r="J6" s="93"/>
      <c r="K6" s="59">
        <f aca="true" t="shared" si="0" ref="K6:K12">SUM(C6:J6)</f>
        <v>0</v>
      </c>
    </row>
    <row r="7" spans="1:11" ht="30.75" customHeight="1">
      <c r="A7" s="58">
        <v>1.2</v>
      </c>
      <c r="B7" s="6" t="s">
        <v>32</v>
      </c>
      <c r="C7" s="92"/>
      <c r="D7" s="93"/>
      <c r="E7" s="92"/>
      <c r="F7" s="93"/>
      <c r="G7" s="92"/>
      <c r="H7" s="93"/>
      <c r="I7" s="92"/>
      <c r="J7" s="93"/>
      <c r="K7" s="59">
        <f t="shared" si="0"/>
        <v>0</v>
      </c>
    </row>
    <row r="8" spans="1:11" ht="30.75" customHeight="1">
      <c r="A8" s="58">
        <v>1.3</v>
      </c>
      <c r="B8" s="6" t="s">
        <v>33</v>
      </c>
      <c r="C8" s="18">
        <f aca="true" t="shared" si="1" ref="C8:J8">C6-C7</f>
        <v>0</v>
      </c>
      <c r="D8" s="19">
        <f t="shared" si="1"/>
        <v>0</v>
      </c>
      <c r="E8" s="18">
        <f t="shared" si="1"/>
        <v>0</v>
      </c>
      <c r="F8" s="19">
        <f t="shared" si="1"/>
        <v>0</v>
      </c>
      <c r="G8" s="18">
        <f t="shared" si="1"/>
        <v>0</v>
      </c>
      <c r="H8" s="19">
        <f t="shared" si="1"/>
        <v>0</v>
      </c>
      <c r="I8" s="18">
        <f t="shared" si="1"/>
        <v>0</v>
      </c>
      <c r="J8" s="19">
        <f t="shared" si="1"/>
        <v>0</v>
      </c>
      <c r="K8" s="59">
        <f t="shared" si="0"/>
        <v>0</v>
      </c>
    </row>
    <row r="9" spans="1:11" ht="30.75" customHeight="1">
      <c r="A9" s="58">
        <v>1.4</v>
      </c>
      <c r="B9" s="6" t="s">
        <v>34</v>
      </c>
      <c r="C9" s="92"/>
      <c r="D9" s="93"/>
      <c r="E9" s="92"/>
      <c r="F9" s="93"/>
      <c r="G9" s="92"/>
      <c r="H9" s="93"/>
      <c r="I9" s="92"/>
      <c r="J9" s="93"/>
      <c r="K9" s="59">
        <f t="shared" si="0"/>
        <v>0</v>
      </c>
    </row>
    <row r="10" spans="1:11" ht="30.75" customHeight="1">
      <c r="A10" s="58">
        <v>1.5</v>
      </c>
      <c r="B10" s="6" t="s">
        <v>60</v>
      </c>
      <c r="C10" s="92"/>
      <c r="D10" s="93"/>
      <c r="E10" s="92"/>
      <c r="F10" s="93"/>
      <c r="G10" s="92"/>
      <c r="H10" s="93"/>
      <c r="I10" s="92"/>
      <c r="J10" s="93"/>
      <c r="K10" s="59">
        <f t="shared" si="0"/>
        <v>0</v>
      </c>
    </row>
    <row r="11" spans="1:11" ht="30.75" customHeight="1">
      <c r="A11" s="58">
        <v>1.6</v>
      </c>
      <c r="B11" s="6" t="s">
        <v>61</v>
      </c>
      <c r="C11" s="18">
        <f aca="true" t="shared" si="2" ref="C11:J11">C8+C9-C10</f>
        <v>0</v>
      </c>
      <c r="D11" s="19">
        <f t="shared" si="2"/>
        <v>0</v>
      </c>
      <c r="E11" s="18">
        <f t="shared" si="2"/>
        <v>0</v>
      </c>
      <c r="F11" s="19">
        <f t="shared" si="2"/>
        <v>0</v>
      </c>
      <c r="G11" s="18">
        <f t="shared" si="2"/>
        <v>0</v>
      </c>
      <c r="H11" s="19">
        <f t="shared" si="2"/>
        <v>0</v>
      </c>
      <c r="I11" s="18">
        <f t="shared" si="2"/>
        <v>0</v>
      </c>
      <c r="J11" s="19">
        <f t="shared" si="2"/>
        <v>0</v>
      </c>
      <c r="K11" s="59">
        <f t="shared" si="0"/>
        <v>0</v>
      </c>
    </row>
    <row r="12" spans="1:11" ht="30.75" customHeight="1">
      <c r="A12" s="58">
        <v>1.7</v>
      </c>
      <c r="B12" s="6" t="s">
        <v>62</v>
      </c>
      <c r="C12" s="92"/>
      <c r="D12" s="93"/>
      <c r="E12" s="92"/>
      <c r="F12" s="93"/>
      <c r="G12" s="92"/>
      <c r="H12" s="93"/>
      <c r="I12" s="92"/>
      <c r="J12" s="93"/>
      <c r="K12" s="59">
        <f t="shared" si="0"/>
        <v>0</v>
      </c>
    </row>
    <row r="13" spans="1:11" ht="30.75" customHeight="1">
      <c r="A13" s="199" t="s">
        <v>28</v>
      </c>
      <c r="B13" s="200"/>
      <c r="C13" s="18"/>
      <c r="D13" s="19"/>
      <c r="E13" s="18"/>
      <c r="F13" s="19"/>
      <c r="G13" s="18"/>
      <c r="H13" s="19"/>
      <c r="I13" s="18"/>
      <c r="J13" s="19"/>
      <c r="K13" s="59"/>
    </row>
    <row r="14" spans="1:11" ht="30.75" customHeight="1">
      <c r="A14" s="58">
        <v>2.1</v>
      </c>
      <c r="B14" s="6" t="s">
        <v>63</v>
      </c>
      <c r="C14" s="92"/>
      <c r="D14" s="93"/>
      <c r="E14" s="92"/>
      <c r="F14" s="93"/>
      <c r="G14" s="92"/>
      <c r="H14" s="93"/>
      <c r="I14" s="92"/>
      <c r="J14" s="93"/>
      <c r="K14" s="59">
        <f aca="true" t="shared" si="3" ref="K14:K19">SUM(C14:J14)</f>
        <v>0</v>
      </c>
    </row>
    <row r="15" spans="1:11" ht="30.75" customHeight="1">
      <c r="A15" s="58">
        <v>2.2</v>
      </c>
      <c r="B15" s="6" t="s">
        <v>64</v>
      </c>
      <c r="C15" s="92"/>
      <c r="D15" s="93"/>
      <c r="E15" s="92"/>
      <c r="F15" s="93"/>
      <c r="G15" s="92"/>
      <c r="H15" s="93"/>
      <c r="I15" s="92"/>
      <c r="J15" s="93"/>
      <c r="K15" s="59">
        <f t="shared" si="3"/>
        <v>0</v>
      </c>
    </row>
    <row r="16" spans="1:11" ht="30.75" customHeight="1">
      <c r="A16" s="58">
        <v>2.3</v>
      </c>
      <c r="B16" s="6" t="s">
        <v>35</v>
      </c>
      <c r="C16" s="92"/>
      <c r="D16" s="93"/>
      <c r="E16" s="92"/>
      <c r="F16" s="93"/>
      <c r="G16" s="92"/>
      <c r="H16" s="93"/>
      <c r="I16" s="92"/>
      <c r="J16" s="93"/>
      <c r="K16" s="59">
        <f t="shared" si="3"/>
        <v>0</v>
      </c>
    </row>
    <row r="17" spans="1:11" ht="30.75" customHeight="1">
      <c r="A17" s="58">
        <v>2.4</v>
      </c>
      <c r="B17" s="6" t="s">
        <v>36</v>
      </c>
      <c r="C17" s="92"/>
      <c r="D17" s="93"/>
      <c r="E17" s="92"/>
      <c r="F17" s="93"/>
      <c r="G17" s="92"/>
      <c r="H17" s="93"/>
      <c r="I17" s="92"/>
      <c r="J17" s="93"/>
      <c r="K17" s="59">
        <f t="shared" si="3"/>
        <v>0</v>
      </c>
    </row>
    <row r="18" spans="1:11" ht="30.75" customHeight="1">
      <c r="A18" s="58">
        <v>2.5</v>
      </c>
      <c r="B18" s="6" t="s">
        <v>37</v>
      </c>
      <c r="C18" s="92"/>
      <c r="D18" s="93"/>
      <c r="E18" s="92"/>
      <c r="F18" s="93"/>
      <c r="G18" s="92"/>
      <c r="H18" s="93"/>
      <c r="I18" s="92"/>
      <c r="J18" s="93"/>
      <c r="K18" s="59">
        <f t="shared" si="3"/>
        <v>0</v>
      </c>
    </row>
    <row r="19" spans="1:11" ht="30.75" customHeight="1">
      <c r="A19" s="58">
        <v>2.6</v>
      </c>
      <c r="B19" s="6" t="s">
        <v>38</v>
      </c>
      <c r="C19" s="18">
        <f aca="true" t="shared" si="4" ref="C19:J19">C14-C15+C16-C17+C18</f>
        <v>0</v>
      </c>
      <c r="D19" s="19">
        <f t="shared" si="4"/>
        <v>0</v>
      </c>
      <c r="E19" s="18">
        <f t="shared" si="4"/>
        <v>0</v>
      </c>
      <c r="F19" s="19">
        <f t="shared" si="4"/>
        <v>0</v>
      </c>
      <c r="G19" s="18">
        <f t="shared" si="4"/>
        <v>0</v>
      </c>
      <c r="H19" s="19">
        <f t="shared" si="4"/>
        <v>0</v>
      </c>
      <c r="I19" s="18">
        <f t="shared" si="4"/>
        <v>0</v>
      </c>
      <c r="J19" s="19">
        <f t="shared" si="4"/>
        <v>0</v>
      </c>
      <c r="K19" s="59">
        <f t="shared" si="3"/>
        <v>0</v>
      </c>
    </row>
    <row r="20" spans="1:11" ht="30.75" customHeight="1">
      <c r="A20" s="199" t="s">
        <v>29</v>
      </c>
      <c r="B20" s="200"/>
      <c r="C20" s="18"/>
      <c r="D20" s="19"/>
      <c r="E20" s="18"/>
      <c r="F20" s="19"/>
      <c r="G20" s="18"/>
      <c r="H20" s="19"/>
      <c r="I20" s="18"/>
      <c r="J20" s="19"/>
      <c r="K20" s="59"/>
    </row>
    <row r="21" spans="1:11" ht="30.75" customHeight="1">
      <c r="A21" s="58">
        <v>3.1</v>
      </c>
      <c r="B21" s="6" t="s">
        <v>39</v>
      </c>
      <c r="C21" s="92"/>
      <c r="D21" s="93"/>
      <c r="E21" s="92"/>
      <c r="F21" s="93"/>
      <c r="G21" s="92"/>
      <c r="H21" s="93"/>
      <c r="I21" s="92"/>
      <c r="J21" s="93"/>
      <c r="K21" s="59">
        <f>SUM(C21:J21)</f>
        <v>0</v>
      </c>
    </row>
    <row r="22" spans="1:11" ht="30.75" customHeight="1">
      <c r="A22" s="58">
        <v>3.2</v>
      </c>
      <c r="B22" s="6" t="s">
        <v>40</v>
      </c>
      <c r="C22" s="92"/>
      <c r="D22" s="93"/>
      <c r="E22" s="92"/>
      <c r="F22" s="93"/>
      <c r="G22" s="92"/>
      <c r="H22" s="93"/>
      <c r="I22" s="92"/>
      <c r="J22" s="93"/>
      <c r="K22" s="59">
        <f>SUM(C22:J22)</f>
        <v>0</v>
      </c>
    </row>
    <row r="23" spans="1:11" ht="30.75" customHeight="1">
      <c r="A23" s="58">
        <v>3.3</v>
      </c>
      <c r="B23" s="6" t="s">
        <v>41</v>
      </c>
      <c r="C23" s="18">
        <f aca="true" t="shared" si="5" ref="C23:J23">C21+C22</f>
        <v>0</v>
      </c>
      <c r="D23" s="19">
        <f t="shared" si="5"/>
        <v>0</v>
      </c>
      <c r="E23" s="18">
        <f t="shared" si="5"/>
        <v>0</v>
      </c>
      <c r="F23" s="19">
        <f t="shared" si="5"/>
        <v>0</v>
      </c>
      <c r="G23" s="18">
        <f t="shared" si="5"/>
        <v>0</v>
      </c>
      <c r="H23" s="19">
        <f t="shared" si="5"/>
        <v>0</v>
      </c>
      <c r="I23" s="18">
        <f t="shared" si="5"/>
        <v>0</v>
      </c>
      <c r="J23" s="19">
        <f t="shared" si="5"/>
        <v>0</v>
      </c>
      <c r="K23" s="59">
        <f>SUM(C23:J23)</f>
        <v>0</v>
      </c>
    </row>
    <row r="24" spans="1:11" ht="30.75" customHeight="1">
      <c r="A24" s="58">
        <v>3.4</v>
      </c>
      <c r="B24" s="6" t="s">
        <v>42</v>
      </c>
      <c r="C24" s="82">
        <f aca="true" t="shared" si="6" ref="C24:K24">IF(C8=0,0,C21/C8)</f>
        <v>0</v>
      </c>
      <c r="D24" s="83">
        <f t="shared" si="6"/>
        <v>0</v>
      </c>
      <c r="E24" s="82">
        <f t="shared" si="6"/>
        <v>0</v>
      </c>
      <c r="F24" s="83">
        <f t="shared" si="6"/>
        <v>0</v>
      </c>
      <c r="G24" s="82">
        <f t="shared" si="6"/>
        <v>0</v>
      </c>
      <c r="H24" s="83">
        <f t="shared" si="6"/>
        <v>0</v>
      </c>
      <c r="I24" s="82">
        <f t="shared" si="6"/>
        <v>0</v>
      </c>
      <c r="J24" s="83">
        <f t="shared" si="6"/>
        <v>0</v>
      </c>
      <c r="K24" s="88">
        <f t="shared" si="6"/>
        <v>0</v>
      </c>
    </row>
    <row r="25" spans="1:11" ht="30.75" customHeight="1">
      <c r="A25" s="58">
        <v>3.5</v>
      </c>
      <c r="B25" s="6" t="s">
        <v>43</v>
      </c>
      <c r="C25" s="82">
        <f aca="true" t="shared" si="7" ref="C25:K25">IF(C11=0,0,C22/C11)</f>
        <v>0</v>
      </c>
      <c r="D25" s="83">
        <f t="shared" si="7"/>
        <v>0</v>
      </c>
      <c r="E25" s="82">
        <f t="shared" si="7"/>
        <v>0</v>
      </c>
      <c r="F25" s="83">
        <f t="shared" si="7"/>
        <v>0</v>
      </c>
      <c r="G25" s="82">
        <f t="shared" si="7"/>
        <v>0</v>
      </c>
      <c r="H25" s="83">
        <f t="shared" si="7"/>
        <v>0</v>
      </c>
      <c r="I25" s="82">
        <f t="shared" si="7"/>
        <v>0</v>
      </c>
      <c r="J25" s="83">
        <f t="shared" si="7"/>
        <v>0</v>
      </c>
      <c r="K25" s="88">
        <f t="shared" si="7"/>
        <v>0</v>
      </c>
    </row>
    <row r="26" spans="1:11" ht="30.75" customHeight="1">
      <c r="A26" s="199" t="s">
        <v>30</v>
      </c>
      <c r="B26" s="200"/>
      <c r="C26" s="24"/>
      <c r="D26" s="25"/>
      <c r="E26" s="24"/>
      <c r="F26" s="25"/>
      <c r="G26" s="24"/>
      <c r="H26" s="25"/>
      <c r="I26" s="24"/>
      <c r="J26" s="25"/>
      <c r="K26" s="60"/>
    </row>
    <row r="27" spans="1:11" ht="30.75" customHeight="1">
      <c r="A27" s="58">
        <v>4.1</v>
      </c>
      <c r="B27" s="6" t="s">
        <v>44</v>
      </c>
      <c r="C27" s="82">
        <f aca="true" t="shared" si="8" ref="C27:K27">IF(C11=0,0,C19/C11)</f>
        <v>0</v>
      </c>
      <c r="D27" s="83">
        <f t="shared" si="8"/>
        <v>0</v>
      </c>
      <c r="E27" s="82">
        <f t="shared" si="8"/>
        <v>0</v>
      </c>
      <c r="F27" s="83">
        <f t="shared" si="8"/>
        <v>0</v>
      </c>
      <c r="G27" s="82">
        <f t="shared" si="8"/>
        <v>0</v>
      </c>
      <c r="H27" s="83">
        <f t="shared" si="8"/>
        <v>0</v>
      </c>
      <c r="I27" s="82">
        <f t="shared" si="8"/>
        <v>0</v>
      </c>
      <c r="J27" s="83">
        <f t="shared" si="8"/>
        <v>0</v>
      </c>
      <c r="K27" s="88">
        <f t="shared" si="8"/>
        <v>0</v>
      </c>
    </row>
    <row r="28" spans="1:11" ht="30.75" customHeight="1">
      <c r="A28" s="58">
        <v>4.2</v>
      </c>
      <c r="B28" s="6" t="s">
        <v>45</v>
      </c>
      <c r="C28" s="82">
        <f aca="true" t="shared" si="9" ref="C28:K28">IF(C12=0,0,C19/C12)</f>
        <v>0</v>
      </c>
      <c r="D28" s="83">
        <f t="shared" si="9"/>
        <v>0</v>
      </c>
      <c r="E28" s="82">
        <f t="shared" si="9"/>
        <v>0</v>
      </c>
      <c r="F28" s="83">
        <f t="shared" si="9"/>
        <v>0</v>
      </c>
      <c r="G28" s="82">
        <f t="shared" si="9"/>
        <v>0</v>
      </c>
      <c r="H28" s="83">
        <f t="shared" si="9"/>
        <v>0</v>
      </c>
      <c r="I28" s="82">
        <f t="shared" si="9"/>
        <v>0</v>
      </c>
      <c r="J28" s="83">
        <f t="shared" si="9"/>
        <v>0</v>
      </c>
      <c r="K28" s="88">
        <f t="shared" si="9"/>
        <v>0</v>
      </c>
    </row>
    <row r="29" spans="1:11" ht="30.75" customHeight="1">
      <c r="A29" s="199" t="s">
        <v>46</v>
      </c>
      <c r="B29" s="200"/>
      <c r="C29" s="92"/>
      <c r="D29" s="93"/>
      <c r="E29" s="92"/>
      <c r="F29" s="93"/>
      <c r="G29" s="92"/>
      <c r="H29" s="93"/>
      <c r="I29" s="92"/>
      <c r="J29" s="93"/>
      <c r="K29" s="59">
        <f>SUM(C29:J29)</f>
        <v>0</v>
      </c>
    </row>
    <row r="30" spans="1:11" ht="33.75" customHeight="1" thickBot="1">
      <c r="A30" s="201" t="s">
        <v>47</v>
      </c>
      <c r="B30" s="202"/>
      <c r="C30" s="89">
        <f aca="true" t="shared" si="10" ref="C30:K30">IF(C29=0,0,1000*C19/C29)</f>
        <v>0</v>
      </c>
      <c r="D30" s="90">
        <f t="shared" si="10"/>
        <v>0</v>
      </c>
      <c r="E30" s="89">
        <f t="shared" si="10"/>
        <v>0</v>
      </c>
      <c r="F30" s="90">
        <f t="shared" si="10"/>
        <v>0</v>
      </c>
      <c r="G30" s="89">
        <f t="shared" si="10"/>
        <v>0</v>
      </c>
      <c r="H30" s="90">
        <f t="shared" si="10"/>
        <v>0</v>
      </c>
      <c r="I30" s="89">
        <f t="shared" si="10"/>
        <v>0</v>
      </c>
      <c r="J30" s="90">
        <f t="shared" si="10"/>
        <v>0</v>
      </c>
      <c r="K30" s="91">
        <f t="shared" si="10"/>
        <v>0</v>
      </c>
    </row>
    <row r="31" spans="1:11" ht="25.5" customHeight="1">
      <c r="A31" s="50" t="s">
        <v>53</v>
      </c>
      <c r="B31" s="53" t="s">
        <v>55</v>
      </c>
      <c r="C31" s="18"/>
      <c r="D31" s="19"/>
      <c r="E31" s="18"/>
      <c r="F31" s="19"/>
      <c r="G31" s="18"/>
      <c r="H31" s="19"/>
      <c r="I31" s="18"/>
      <c r="J31" s="19"/>
      <c r="K31" s="60"/>
    </row>
    <row r="32" spans="1:11" ht="60" customHeight="1">
      <c r="A32" s="48">
        <v>1</v>
      </c>
      <c r="B32" s="52" t="s">
        <v>51</v>
      </c>
      <c r="C32" s="92"/>
      <c r="D32" s="93"/>
      <c r="E32" s="92"/>
      <c r="F32" s="93"/>
      <c r="G32" s="92"/>
      <c r="H32" s="93"/>
      <c r="I32" s="92"/>
      <c r="J32" s="93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92"/>
      <c r="D33" s="93"/>
      <c r="E33" s="92"/>
      <c r="F33" s="93"/>
      <c r="G33" s="92"/>
      <c r="H33" s="93"/>
      <c r="I33" s="92"/>
      <c r="J33" s="93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90"/>
      <c r="D34" s="191"/>
      <c r="E34" s="190"/>
      <c r="F34" s="191"/>
      <c r="G34" s="190"/>
      <c r="H34" s="191"/>
      <c r="I34" s="190"/>
      <c r="J34" s="19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Nationwide Experience Report 
&amp;"Arial,Regular"&amp;12Class of Business:  All
Reporting Period:  1/1/10 to 12/31/10</oddHeader>
    <oddFooter>&amp;LNDOI-940 (Rev 05/11)&amp;CPage &amp;P of &amp;N</oddFoot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K34"/>
  <sheetViews>
    <sheetView zoomScale="75" zoomScaleNormal="75" zoomScalePageLayoutView="0" workbookViewId="0" topLeftCell="A1">
      <pane xSplit="2" ySplit="5" topLeftCell="C24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C32" activeCellId="2" sqref="C21:J22 C29:J29 C32: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95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92"/>
      <c r="D6" s="93"/>
      <c r="E6" s="92"/>
      <c r="F6" s="93"/>
      <c r="G6" s="92"/>
      <c r="H6" s="93"/>
      <c r="I6" s="92"/>
      <c r="J6" s="93"/>
      <c r="K6" s="59">
        <f aca="true" t="shared" si="0" ref="K6:K12">SUM(C6:J6)</f>
        <v>0</v>
      </c>
    </row>
    <row r="7" spans="1:11" ht="30.75" customHeight="1">
      <c r="A7" s="58">
        <v>1.2</v>
      </c>
      <c r="B7" s="6" t="s">
        <v>32</v>
      </c>
      <c r="C7" s="92"/>
      <c r="D7" s="93"/>
      <c r="E7" s="92"/>
      <c r="F7" s="93"/>
      <c r="G7" s="92"/>
      <c r="H7" s="93"/>
      <c r="I7" s="92"/>
      <c r="J7" s="93"/>
      <c r="K7" s="59">
        <f t="shared" si="0"/>
        <v>0</v>
      </c>
    </row>
    <row r="8" spans="1:11" ht="30.75" customHeight="1">
      <c r="A8" s="58">
        <v>1.3</v>
      </c>
      <c r="B8" s="6" t="s">
        <v>33</v>
      </c>
      <c r="C8" s="18">
        <f aca="true" t="shared" si="1" ref="C8:J8">C6-C7</f>
        <v>0</v>
      </c>
      <c r="D8" s="19">
        <f t="shared" si="1"/>
        <v>0</v>
      </c>
      <c r="E8" s="18">
        <f t="shared" si="1"/>
        <v>0</v>
      </c>
      <c r="F8" s="19">
        <f t="shared" si="1"/>
        <v>0</v>
      </c>
      <c r="G8" s="18">
        <f t="shared" si="1"/>
        <v>0</v>
      </c>
      <c r="H8" s="19">
        <f t="shared" si="1"/>
        <v>0</v>
      </c>
      <c r="I8" s="18">
        <f t="shared" si="1"/>
        <v>0</v>
      </c>
      <c r="J8" s="19">
        <f t="shared" si="1"/>
        <v>0</v>
      </c>
      <c r="K8" s="59">
        <f t="shared" si="0"/>
        <v>0</v>
      </c>
    </row>
    <row r="9" spans="1:11" ht="30.75" customHeight="1">
      <c r="A9" s="58">
        <v>1.4</v>
      </c>
      <c r="B9" s="6" t="s">
        <v>34</v>
      </c>
      <c r="C9" s="92"/>
      <c r="D9" s="93"/>
      <c r="E9" s="92"/>
      <c r="F9" s="93"/>
      <c r="G9" s="92"/>
      <c r="H9" s="93"/>
      <c r="I9" s="92"/>
      <c r="J9" s="93"/>
      <c r="K9" s="59">
        <f t="shared" si="0"/>
        <v>0</v>
      </c>
    </row>
    <row r="10" spans="1:11" ht="30.75" customHeight="1">
      <c r="A10" s="58">
        <v>1.5</v>
      </c>
      <c r="B10" s="6" t="s">
        <v>60</v>
      </c>
      <c r="C10" s="92"/>
      <c r="D10" s="93"/>
      <c r="E10" s="92"/>
      <c r="F10" s="93"/>
      <c r="G10" s="92"/>
      <c r="H10" s="93"/>
      <c r="I10" s="92"/>
      <c r="J10" s="93"/>
      <c r="K10" s="59">
        <f t="shared" si="0"/>
        <v>0</v>
      </c>
    </row>
    <row r="11" spans="1:11" ht="30.75" customHeight="1">
      <c r="A11" s="58">
        <v>1.6</v>
      </c>
      <c r="B11" s="6" t="s">
        <v>61</v>
      </c>
      <c r="C11" s="18">
        <f aca="true" t="shared" si="2" ref="C11:J11">C8+C9-C10</f>
        <v>0</v>
      </c>
      <c r="D11" s="19">
        <f t="shared" si="2"/>
        <v>0</v>
      </c>
      <c r="E11" s="18">
        <f t="shared" si="2"/>
        <v>0</v>
      </c>
      <c r="F11" s="19">
        <f t="shared" si="2"/>
        <v>0</v>
      </c>
      <c r="G11" s="18">
        <f t="shared" si="2"/>
        <v>0</v>
      </c>
      <c r="H11" s="19">
        <f t="shared" si="2"/>
        <v>0</v>
      </c>
      <c r="I11" s="18">
        <f t="shared" si="2"/>
        <v>0</v>
      </c>
      <c r="J11" s="19">
        <f t="shared" si="2"/>
        <v>0</v>
      </c>
      <c r="K11" s="59">
        <f t="shared" si="0"/>
        <v>0</v>
      </c>
    </row>
    <row r="12" spans="1:11" ht="30.75" customHeight="1">
      <c r="A12" s="58">
        <v>1.7</v>
      </c>
      <c r="B12" s="6" t="s">
        <v>62</v>
      </c>
      <c r="C12" s="92"/>
      <c r="D12" s="93"/>
      <c r="E12" s="92"/>
      <c r="F12" s="93"/>
      <c r="G12" s="92"/>
      <c r="H12" s="93"/>
      <c r="I12" s="92"/>
      <c r="J12" s="93"/>
      <c r="K12" s="59">
        <f t="shared" si="0"/>
        <v>0</v>
      </c>
    </row>
    <row r="13" spans="1:11" ht="30.75" customHeight="1">
      <c r="A13" s="199" t="s">
        <v>28</v>
      </c>
      <c r="B13" s="200"/>
      <c r="C13" s="18"/>
      <c r="D13" s="19"/>
      <c r="E13" s="18"/>
      <c r="F13" s="19"/>
      <c r="G13" s="18"/>
      <c r="H13" s="19"/>
      <c r="I13" s="18"/>
      <c r="J13" s="19"/>
      <c r="K13" s="59"/>
    </row>
    <row r="14" spans="1:11" ht="30.75" customHeight="1">
      <c r="A14" s="58">
        <v>2.1</v>
      </c>
      <c r="B14" s="6" t="s">
        <v>63</v>
      </c>
      <c r="C14" s="92"/>
      <c r="D14" s="93"/>
      <c r="E14" s="92"/>
      <c r="F14" s="93"/>
      <c r="G14" s="92"/>
      <c r="H14" s="93"/>
      <c r="I14" s="92"/>
      <c r="J14" s="93"/>
      <c r="K14" s="59">
        <f aca="true" t="shared" si="3" ref="K14:K19">SUM(C14:J14)</f>
        <v>0</v>
      </c>
    </row>
    <row r="15" spans="1:11" ht="30.75" customHeight="1">
      <c r="A15" s="58">
        <v>2.2</v>
      </c>
      <c r="B15" s="6" t="s">
        <v>64</v>
      </c>
      <c r="C15" s="92"/>
      <c r="D15" s="93"/>
      <c r="E15" s="92"/>
      <c r="F15" s="93"/>
      <c r="G15" s="92"/>
      <c r="H15" s="93"/>
      <c r="I15" s="92"/>
      <c r="J15" s="93"/>
      <c r="K15" s="59">
        <f t="shared" si="3"/>
        <v>0</v>
      </c>
    </row>
    <row r="16" spans="1:11" ht="30.75" customHeight="1">
      <c r="A16" s="58">
        <v>2.3</v>
      </c>
      <c r="B16" s="6" t="s">
        <v>35</v>
      </c>
      <c r="C16" s="92"/>
      <c r="D16" s="93"/>
      <c r="E16" s="92"/>
      <c r="F16" s="93"/>
      <c r="G16" s="92"/>
      <c r="H16" s="93"/>
      <c r="I16" s="92"/>
      <c r="J16" s="93"/>
      <c r="K16" s="59">
        <f t="shared" si="3"/>
        <v>0</v>
      </c>
    </row>
    <row r="17" spans="1:11" ht="30.75" customHeight="1">
      <c r="A17" s="58">
        <v>2.4</v>
      </c>
      <c r="B17" s="6" t="s">
        <v>36</v>
      </c>
      <c r="C17" s="92"/>
      <c r="D17" s="93"/>
      <c r="E17" s="92"/>
      <c r="F17" s="93"/>
      <c r="G17" s="92"/>
      <c r="H17" s="93"/>
      <c r="I17" s="92"/>
      <c r="J17" s="93"/>
      <c r="K17" s="59">
        <f t="shared" si="3"/>
        <v>0</v>
      </c>
    </row>
    <row r="18" spans="1:11" ht="30.75" customHeight="1">
      <c r="A18" s="58">
        <v>2.5</v>
      </c>
      <c r="B18" s="6" t="s">
        <v>37</v>
      </c>
      <c r="C18" s="92"/>
      <c r="D18" s="93"/>
      <c r="E18" s="92"/>
      <c r="F18" s="93"/>
      <c r="G18" s="92"/>
      <c r="H18" s="93"/>
      <c r="I18" s="92"/>
      <c r="J18" s="93"/>
      <c r="K18" s="59">
        <f t="shared" si="3"/>
        <v>0</v>
      </c>
    </row>
    <row r="19" spans="1:11" ht="30.75" customHeight="1">
      <c r="A19" s="58">
        <v>2.6</v>
      </c>
      <c r="B19" s="6" t="s">
        <v>38</v>
      </c>
      <c r="C19" s="18">
        <f aca="true" t="shared" si="4" ref="C19:J19">C14-C15+C16-C17+C18</f>
        <v>0</v>
      </c>
      <c r="D19" s="19">
        <f t="shared" si="4"/>
        <v>0</v>
      </c>
      <c r="E19" s="18">
        <f t="shared" si="4"/>
        <v>0</v>
      </c>
      <c r="F19" s="19">
        <f t="shared" si="4"/>
        <v>0</v>
      </c>
      <c r="G19" s="18">
        <f t="shared" si="4"/>
        <v>0</v>
      </c>
      <c r="H19" s="19">
        <f t="shared" si="4"/>
        <v>0</v>
      </c>
      <c r="I19" s="18">
        <f t="shared" si="4"/>
        <v>0</v>
      </c>
      <c r="J19" s="19">
        <f t="shared" si="4"/>
        <v>0</v>
      </c>
      <c r="K19" s="59">
        <f t="shared" si="3"/>
        <v>0</v>
      </c>
    </row>
    <row r="20" spans="1:11" ht="30.75" customHeight="1">
      <c r="A20" s="199" t="s">
        <v>29</v>
      </c>
      <c r="B20" s="200"/>
      <c r="C20" s="18"/>
      <c r="D20" s="19"/>
      <c r="E20" s="18"/>
      <c r="F20" s="19"/>
      <c r="G20" s="18"/>
      <c r="H20" s="19"/>
      <c r="I20" s="18"/>
      <c r="J20" s="19"/>
      <c r="K20" s="59"/>
    </row>
    <row r="21" spans="1:11" ht="30.75" customHeight="1">
      <c r="A21" s="58">
        <v>3.1</v>
      </c>
      <c r="B21" s="6" t="s">
        <v>39</v>
      </c>
      <c r="C21" s="92"/>
      <c r="D21" s="93"/>
      <c r="E21" s="92"/>
      <c r="F21" s="93"/>
      <c r="G21" s="92"/>
      <c r="H21" s="93"/>
      <c r="I21" s="92"/>
      <c r="J21" s="93"/>
      <c r="K21" s="59">
        <f>SUM(C21:J21)</f>
        <v>0</v>
      </c>
    </row>
    <row r="22" spans="1:11" ht="30.75" customHeight="1">
      <c r="A22" s="58">
        <v>3.2</v>
      </c>
      <c r="B22" s="6" t="s">
        <v>40</v>
      </c>
      <c r="C22" s="92"/>
      <c r="D22" s="93"/>
      <c r="E22" s="92"/>
      <c r="F22" s="93"/>
      <c r="G22" s="92"/>
      <c r="H22" s="93"/>
      <c r="I22" s="92"/>
      <c r="J22" s="93"/>
      <c r="K22" s="59">
        <f>SUM(C22:J22)</f>
        <v>0</v>
      </c>
    </row>
    <row r="23" spans="1:11" ht="30.75" customHeight="1">
      <c r="A23" s="58">
        <v>3.3</v>
      </c>
      <c r="B23" s="6" t="s">
        <v>41</v>
      </c>
      <c r="C23" s="18">
        <f aca="true" t="shared" si="5" ref="C23:J23">C21+C22</f>
        <v>0</v>
      </c>
      <c r="D23" s="19">
        <f t="shared" si="5"/>
        <v>0</v>
      </c>
      <c r="E23" s="18">
        <f t="shared" si="5"/>
        <v>0</v>
      </c>
      <c r="F23" s="19">
        <f t="shared" si="5"/>
        <v>0</v>
      </c>
      <c r="G23" s="18">
        <f t="shared" si="5"/>
        <v>0</v>
      </c>
      <c r="H23" s="19">
        <f t="shared" si="5"/>
        <v>0</v>
      </c>
      <c r="I23" s="18">
        <f t="shared" si="5"/>
        <v>0</v>
      </c>
      <c r="J23" s="19">
        <f t="shared" si="5"/>
        <v>0</v>
      </c>
      <c r="K23" s="59">
        <f>SUM(C23:J23)</f>
        <v>0</v>
      </c>
    </row>
    <row r="24" spans="1:11" ht="30.75" customHeight="1">
      <c r="A24" s="58">
        <v>3.4</v>
      </c>
      <c r="B24" s="6" t="s">
        <v>42</v>
      </c>
      <c r="C24" s="82">
        <f aca="true" t="shared" si="6" ref="C24:K24">IF(C8=0,0,C21/C8)</f>
        <v>0</v>
      </c>
      <c r="D24" s="83">
        <f t="shared" si="6"/>
        <v>0</v>
      </c>
      <c r="E24" s="82">
        <f t="shared" si="6"/>
        <v>0</v>
      </c>
      <c r="F24" s="83">
        <f t="shared" si="6"/>
        <v>0</v>
      </c>
      <c r="G24" s="82">
        <f t="shared" si="6"/>
        <v>0</v>
      </c>
      <c r="H24" s="83">
        <f t="shared" si="6"/>
        <v>0</v>
      </c>
      <c r="I24" s="82">
        <f t="shared" si="6"/>
        <v>0</v>
      </c>
      <c r="J24" s="83">
        <f t="shared" si="6"/>
        <v>0</v>
      </c>
      <c r="K24" s="88">
        <f t="shared" si="6"/>
        <v>0</v>
      </c>
    </row>
    <row r="25" spans="1:11" ht="30.75" customHeight="1">
      <c r="A25" s="58">
        <v>3.5</v>
      </c>
      <c r="B25" s="6" t="s">
        <v>43</v>
      </c>
      <c r="C25" s="82">
        <f aca="true" t="shared" si="7" ref="C25:K25">IF(C11=0,0,C22/C11)</f>
        <v>0</v>
      </c>
      <c r="D25" s="83">
        <f t="shared" si="7"/>
        <v>0</v>
      </c>
      <c r="E25" s="82">
        <f t="shared" si="7"/>
        <v>0</v>
      </c>
      <c r="F25" s="83">
        <f t="shared" si="7"/>
        <v>0</v>
      </c>
      <c r="G25" s="82">
        <f t="shared" si="7"/>
        <v>0</v>
      </c>
      <c r="H25" s="83">
        <f t="shared" si="7"/>
        <v>0</v>
      </c>
      <c r="I25" s="82">
        <f t="shared" si="7"/>
        <v>0</v>
      </c>
      <c r="J25" s="83">
        <f t="shared" si="7"/>
        <v>0</v>
      </c>
      <c r="K25" s="88">
        <f t="shared" si="7"/>
        <v>0</v>
      </c>
    </row>
    <row r="26" spans="1:11" ht="30.75" customHeight="1">
      <c r="A26" s="199" t="s">
        <v>30</v>
      </c>
      <c r="B26" s="200"/>
      <c r="C26" s="24"/>
      <c r="D26" s="25"/>
      <c r="E26" s="24"/>
      <c r="F26" s="25"/>
      <c r="G26" s="24"/>
      <c r="H26" s="25"/>
      <c r="I26" s="24"/>
      <c r="J26" s="25"/>
      <c r="K26" s="60"/>
    </row>
    <row r="27" spans="1:11" ht="30.75" customHeight="1">
      <c r="A27" s="58">
        <v>4.1</v>
      </c>
      <c r="B27" s="6" t="s">
        <v>44</v>
      </c>
      <c r="C27" s="82">
        <f aca="true" t="shared" si="8" ref="C27:K27">IF(C11=0,0,C19/C11)</f>
        <v>0</v>
      </c>
      <c r="D27" s="83">
        <f t="shared" si="8"/>
        <v>0</v>
      </c>
      <c r="E27" s="82">
        <f t="shared" si="8"/>
        <v>0</v>
      </c>
      <c r="F27" s="83">
        <f t="shared" si="8"/>
        <v>0</v>
      </c>
      <c r="G27" s="82">
        <f t="shared" si="8"/>
        <v>0</v>
      </c>
      <c r="H27" s="83">
        <f t="shared" si="8"/>
        <v>0</v>
      </c>
      <c r="I27" s="82">
        <f t="shared" si="8"/>
        <v>0</v>
      </c>
      <c r="J27" s="83">
        <f t="shared" si="8"/>
        <v>0</v>
      </c>
      <c r="K27" s="88">
        <f t="shared" si="8"/>
        <v>0</v>
      </c>
    </row>
    <row r="28" spans="1:11" ht="30.75" customHeight="1">
      <c r="A28" s="58">
        <v>4.2</v>
      </c>
      <c r="B28" s="6" t="s">
        <v>45</v>
      </c>
      <c r="C28" s="82">
        <f aca="true" t="shared" si="9" ref="C28:K28">IF(C12=0,0,C19/C12)</f>
        <v>0</v>
      </c>
      <c r="D28" s="83">
        <f t="shared" si="9"/>
        <v>0</v>
      </c>
      <c r="E28" s="82">
        <f t="shared" si="9"/>
        <v>0</v>
      </c>
      <c r="F28" s="83">
        <f t="shared" si="9"/>
        <v>0</v>
      </c>
      <c r="G28" s="82">
        <f t="shared" si="9"/>
        <v>0</v>
      </c>
      <c r="H28" s="83">
        <f t="shared" si="9"/>
        <v>0</v>
      </c>
      <c r="I28" s="82">
        <f t="shared" si="9"/>
        <v>0</v>
      </c>
      <c r="J28" s="83">
        <f t="shared" si="9"/>
        <v>0</v>
      </c>
      <c r="K28" s="88">
        <f t="shared" si="9"/>
        <v>0</v>
      </c>
    </row>
    <row r="29" spans="1:11" ht="30.75" customHeight="1">
      <c r="A29" s="199" t="s">
        <v>46</v>
      </c>
      <c r="B29" s="200"/>
      <c r="C29" s="92"/>
      <c r="D29" s="93"/>
      <c r="E29" s="92"/>
      <c r="F29" s="93"/>
      <c r="G29" s="92"/>
      <c r="H29" s="93"/>
      <c r="I29" s="92"/>
      <c r="J29" s="93"/>
      <c r="K29" s="59">
        <f>SUM(C29:J29)</f>
        <v>0</v>
      </c>
    </row>
    <row r="30" spans="1:11" ht="33.75" customHeight="1" thickBot="1">
      <c r="A30" s="201" t="s">
        <v>47</v>
      </c>
      <c r="B30" s="202"/>
      <c r="C30" s="89">
        <f aca="true" t="shared" si="10" ref="C30:K30">IF(C29=0,0,1000*C19/C29)</f>
        <v>0</v>
      </c>
      <c r="D30" s="90">
        <f t="shared" si="10"/>
        <v>0</v>
      </c>
      <c r="E30" s="89">
        <f t="shared" si="10"/>
        <v>0</v>
      </c>
      <c r="F30" s="90">
        <f t="shared" si="10"/>
        <v>0</v>
      </c>
      <c r="G30" s="89">
        <f t="shared" si="10"/>
        <v>0</v>
      </c>
      <c r="H30" s="90">
        <f t="shared" si="10"/>
        <v>0</v>
      </c>
      <c r="I30" s="89">
        <f t="shared" si="10"/>
        <v>0</v>
      </c>
      <c r="J30" s="90">
        <f t="shared" si="10"/>
        <v>0</v>
      </c>
      <c r="K30" s="91">
        <f t="shared" si="10"/>
        <v>0</v>
      </c>
    </row>
    <row r="31" spans="1:11" ht="25.5" customHeight="1">
      <c r="A31" s="50" t="s">
        <v>53</v>
      </c>
      <c r="B31" s="53" t="s">
        <v>55</v>
      </c>
      <c r="C31" s="18"/>
      <c r="D31" s="19"/>
      <c r="E31" s="18"/>
      <c r="F31" s="19"/>
      <c r="G31" s="18"/>
      <c r="H31" s="19"/>
      <c r="I31" s="18"/>
      <c r="J31" s="19"/>
      <c r="K31" s="60"/>
    </row>
    <row r="32" spans="1:11" ht="60" customHeight="1">
      <c r="A32" s="48">
        <v>1</v>
      </c>
      <c r="B32" s="52" t="s">
        <v>51</v>
      </c>
      <c r="C32" s="92"/>
      <c r="D32" s="93"/>
      <c r="E32" s="92"/>
      <c r="F32" s="93"/>
      <c r="G32" s="92"/>
      <c r="H32" s="93"/>
      <c r="I32" s="92"/>
      <c r="J32" s="93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92"/>
      <c r="D33" s="93"/>
      <c r="E33" s="92"/>
      <c r="F33" s="93"/>
      <c r="G33" s="92"/>
      <c r="H33" s="93"/>
      <c r="I33" s="92"/>
      <c r="J33" s="93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90"/>
      <c r="D34" s="191"/>
      <c r="E34" s="190"/>
      <c r="F34" s="191"/>
      <c r="G34" s="190"/>
      <c r="H34" s="191"/>
      <c r="I34" s="190"/>
      <c r="J34" s="19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Nationwide Experience Report 
&amp;"Arial,Regular"&amp;12Class of Business:  All
Reporting Period:  1/1/10 to 12/31/10</oddHeader>
    <oddFooter>&amp;LNDOI-940 (Rev 05/11)&amp;CPage &amp;P of &amp;N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46"/>
  </sheetPr>
  <dimension ref="A1:K34"/>
  <sheetViews>
    <sheetView zoomScale="75" zoomScaleNormal="75" zoomScalePageLayoutView="0" workbookViewId="0" topLeftCell="A16">
      <selection activeCell="C32" sqref="C32: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93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Credit Unions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K34"/>
  <sheetViews>
    <sheetView zoomScale="75" zoomScaleNormal="75" zoomScalePageLayoutView="0" workbookViewId="0" topLeftCell="A22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95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>K10-K11+K12-K13+K14</f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>K11-K12+K13-K14+K15</f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>K12-K13+K14-K15+K16</f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>K13-K14+K15-K16+K17</f>
        <v>0</v>
      </c>
    </row>
    <row r="19" spans="1:11" ht="30.75" customHeight="1">
      <c r="A19" s="58">
        <v>2.6</v>
      </c>
      <c r="B19" s="6" t="s">
        <v>38</v>
      </c>
      <c r="C19" s="119">
        <f aca="true" t="shared" si="2" ref="C19:K19">C14-C15+C16-C17+C18</f>
        <v>0</v>
      </c>
      <c r="D19" s="120">
        <f t="shared" si="2"/>
        <v>0</v>
      </c>
      <c r="E19" s="121">
        <f t="shared" si="2"/>
        <v>0</v>
      </c>
      <c r="F19" s="122">
        <f t="shared" si="2"/>
        <v>0</v>
      </c>
      <c r="G19" s="119">
        <f t="shared" si="2"/>
        <v>0</v>
      </c>
      <c r="H19" s="122">
        <f t="shared" si="2"/>
        <v>0</v>
      </c>
      <c r="I19" s="123">
        <f t="shared" si="2"/>
        <v>0</v>
      </c>
      <c r="J19" s="124">
        <f t="shared" si="2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3" ref="C23:J23">C21+C22</f>
        <v>0</v>
      </c>
      <c r="D23" s="120">
        <f t="shared" si="3"/>
        <v>0</v>
      </c>
      <c r="E23" s="121">
        <f t="shared" si="3"/>
        <v>0</v>
      </c>
      <c r="F23" s="122">
        <f t="shared" si="3"/>
        <v>0</v>
      </c>
      <c r="G23" s="119">
        <f t="shared" si="3"/>
        <v>0</v>
      </c>
      <c r="H23" s="122">
        <f t="shared" si="3"/>
        <v>0</v>
      </c>
      <c r="I23" s="123">
        <f t="shared" si="3"/>
        <v>0</v>
      </c>
      <c r="J23" s="124">
        <f t="shared" si="3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>IF(C8=0,0,C21/C8)</f>
        <v>0</v>
      </c>
      <c r="D24" s="83">
        <f aca="true" t="shared" si="4" ref="D24:K24">IF(D8=0,0,D21/D8)</f>
        <v>0</v>
      </c>
      <c r="E24" s="84">
        <f t="shared" si="4"/>
        <v>0</v>
      </c>
      <c r="F24" s="85">
        <f t="shared" si="4"/>
        <v>0</v>
      </c>
      <c r="G24" s="82">
        <f t="shared" si="4"/>
        <v>0</v>
      </c>
      <c r="H24" s="85">
        <f t="shared" si="4"/>
        <v>0</v>
      </c>
      <c r="I24" s="86">
        <f t="shared" si="4"/>
        <v>0</v>
      </c>
      <c r="J24" s="87">
        <f t="shared" si="4"/>
        <v>0</v>
      </c>
      <c r="K24" s="88">
        <f t="shared" si="4"/>
        <v>0</v>
      </c>
    </row>
    <row r="25" spans="1:11" ht="30.75" customHeight="1">
      <c r="A25" s="58">
        <v>3.5</v>
      </c>
      <c r="B25" s="6" t="s">
        <v>43</v>
      </c>
      <c r="C25" s="24">
        <f>IF(C11=0,0,C22/C11)</f>
        <v>0</v>
      </c>
      <c r="D25" s="25">
        <f aca="true" t="shared" si="5" ref="D25:K25">IF(D11=0,0,D22/D11)</f>
        <v>0</v>
      </c>
      <c r="E25" s="22">
        <f t="shared" si="5"/>
        <v>0</v>
      </c>
      <c r="F25" s="23">
        <f t="shared" si="5"/>
        <v>0</v>
      </c>
      <c r="G25" s="24">
        <f t="shared" si="5"/>
        <v>0</v>
      </c>
      <c r="H25" s="23">
        <f t="shared" si="5"/>
        <v>0</v>
      </c>
      <c r="I25" s="42">
        <f t="shared" si="5"/>
        <v>0</v>
      </c>
      <c r="J25" s="45">
        <f t="shared" si="5"/>
        <v>0</v>
      </c>
      <c r="K25" s="60">
        <f t="shared" si="5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>IF(C11=0,0,C19/C11)</f>
        <v>0</v>
      </c>
      <c r="D27" s="83">
        <f aca="true" t="shared" si="6" ref="D27:K27">IF(D11=0,0,D19/D11)</f>
        <v>0</v>
      </c>
      <c r="E27" s="84">
        <f t="shared" si="6"/>
        <v>0</v>
      </c>
      <c r="F27" s="85">
        <f t="shared" si="6"/>
        <v>0</v>
      </c>
      <c r="G27" s="82">
        <f t="shared" si="6"/>
        <v>0</v>
      </c>
      <c r="H27" s="85">
        <f t="shared" si="6"/>
        <v>0</v>
      </c>
      <c r="I27" s="86">
        <f t="shared" si="6"/>
        <v>0</v>
      </c>
      <c r="J27" s="87">
        <f t="shared" si="6"/>
        <v>0</v>
      </c>
      <c r="K27" s="88">
        <f t="shared" si="6"/>
        <v>0</v>
      </c>
    </row>
    <row r="28" spans="1:11" ht="30.75" customHeight="1">
      <c r="A28" s="58">
        <v>4.2</v>
      </c>
      <c r="B28" s="6" t="s">
        <v>45</v>
      </c>
      <c r="C28" s="82">
        <f>IF(C12=0,0,C19/C12)</f>
        <v>0</v>
      </c>
      <c r="D28" s="83">
        <f aca="true" t="shared" si="7" ref="D28:K28">IF(D12=0,0,D19/D12)</f>
        <v>0</v>
      </c>
      <c r="E28" s="84">
        <f t="shared" si="7"/>
        <v>0</v>
      </c>
      <c r="F28" s="85">
        <f t="shared" si="7"/>
        <v>0</v>
      </c>
      <c r="G28" s="82">
        <f t="shared" si="7"/>
        <v>0</v>
      </c>
      <c r="H28" s="85">
        <f t="shared" si="7"/>
        <v>0</v>
      </c>
      <c r="I28" s="86">
        <f t="shared" si="7"/>
        <v>0</v>
      </c>
      <c r="J28" s="87">
        <f t="shared" si="7"/>
        <v>0</v>
      </c>
      <c r="K28" s="88">
        <f t="shared" si="7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>IF(C29=0,0,1000*C19/C29)</f>
        <v>0</v>
      </c>
      <c r="D30" s="127">
        <f aca="true" t="shared" si="8" ref="D30:K30">IF(D29=0,0,1000*D19/D29)</f>
        <v>0</v>
      </c>
      <c r="E30" s="128">
        <f t="shared" si="8"/>
        <v>0</v>
      </c>
      <c r="F30" s="129">
        <f t="shared" si="8"/>
        <v>0</v>
      </c>
      <c r="G30" s="126">
        <f t="shared" si="8"/>
        <v>0</v>
      </c>
      <c r="H30" s="129">
        <f t="shared" si="8"/>
        <v>0</v>
      </c>
      <c r="I30" s="130">
        <f t="shared" si="8"/>
        <v>0</v>
      </c>
      <c r="J30" s="131">
        <f t="shared" si="8"/>
        <v>0</v>
      </c>
      <c r="K30" s="132">
        <f t="shared" si="8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K1:K3"/>
    <mergeCell ref="C2:D2"/>
    <mergeCell ref="E2:F2"/>
    <mergeCell ref="A1:B1"/>
    <mergeCell ref="A2:B2"/>
    <mergeCell ref="C1:F1"/>
    <mergeCell ref="G1:H2"/>
    <mergeCell ref="I1:J2"/>
    <mergeCell ref="A29:B29"/>
    <mergeCell ref="A30:B30"/>
    <mergeCell ref="A5:B5"/>
    <mergeCell ref="A13:B13"/>
    <mergeCell ref="A20:B20"/>
    <mergeCell ref="A26:B26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Banks, Savings and Loan Companies, Mortgage Companies
Reporting Period: 1/1/2010 to 12/31/2010</oddHeader>
    <oddFooter>&amp;LNDOI-943 (Rev 05/11)&amp;CPage &amp;P of &amp;N</oddFoot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tabColor indexed="46"/>
  </sheetPr>
  <dimension ref="A1:K34"/>
  <sheetViews>
    <sheetView zoomScale="75" zoomScaleNormal="75" zoomScalePageLayoutView="0" workbookViewId="0" topLeftCell="A16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93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Finance Companies, Small Loan Companies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5">
    <tabColor indexed="46"/>
  </sheetPr>
  <dimension ref="A1:K34"/>
  <sheetViews>
    <sheetView zoomScale="75" zoomScaleNormal="75" zoomScalePageLayoutView="0" workbookViewId="0" topLeftCell="A22">
      <selection activeCell="J34" sqref="J34"/>
    </sheetView>
  </sheetViews>
  <sheetFormatPr defaultColWidth="9.140625" defaultRowHeight="12.75"/>
  <cols>
    <col min="1" max="1" width="6.140625" style="2" customWidth="1"/>
    <col min="2" max="2" width="60.7109375" style="2" customWidth="1"/>
    <col min="3" max="11" width="17.140625" style="2" customWidth="1"/>
    <col min="12" max="16384" width="9.140625" style="2" customWidth="1"/>
  </cols>
  <sheetData>
    <row r="1" spans="1:11" ht="30.75" customHeight="1">
      <c r="A1" s="209" t="str">
        <f>+'NDOI-938'!D2</f>
        <v>ABC Insurance Company</v>
      </c>
      <c r="B1" s="210"/>
      <c r="C1" s="213" t="s">
        <v>3</v>
      </c>
      <c r="D1" s="214"/>
      <c r="E1" s="214"/>
      <c r="F1" s="215"/>
      <c r="G1" s="213" t="s">
        <v>4</v>
      </c>
      <c r="H1" s="215"/>
      <c r="I1" s="218" t="s">
        <v>25</v>
      </c>
      <c r="J1" s="219"/>
      <c r="K1" s="203" t="s">
        <v>26</v>
      </c>
    </row>
    <row r="2" spans="1:11" ht="30.75" customHeight="1" thickBot="1">
      <c r="A2" s="211" t="s">
        <v>94</v>
      </c>
      <c r="B2" s="212"/>
      <c r="C2" s="206" t="s">
        <v>7</v>
      </c>
      <c r="D2" s="207"/>
      <c r="E2" s="207" t="s">
        <v>8</v>
      </c>
      <c r="F2" s="208"/>
      <c r="G2" s="216"/>
      <c r="H2" s="217"/>
      <c r="I2" s="220"/>
      <c r="J2" s="221"/>
      <c r="K2" s="204"/>
    </row>
    <row r="3" spans="1:11" ht="30.75" customHeight="1">
      <c r="A3" s="55"/>
      <c r="B3" s="46" t="s">
        <v>0</v>
      </c>
      <c r="C3" s="4" t="s">
        <v>9</v>
      </c>
      <c r="D3" s="7" t="s">
        <v>10</v>
      </c>
      <c r="E3" s="8" t="s">
        <v>5</v>
      </c>
      <c r="F3" s="5" t="s">
        <v>6</v>
      </c>
      <c r="G3" s="4" t="s">
        <v>5</v>
      </c>
      <c r="H3" s="5" t="s">
        <v>6</v>
      </c>
      <c r="I3" s="39" t="s">
        <v>5</v>
      </c>
      <c r="J3" s="40" t="s">
        <v>6</v>
      </c>
      <c r="K3" s="205"/>
    </row>
    <row r="4" spans="1:11" ht="30.75" customHeight="1">
      <c r="A4" s="57" t="s">
        <v>52</v>
      </c>
      <c r="B4" s="49" t="s">
        <v>54</v>
      </c>
      <c r="C4" s="4"/>
      <c r="D4" s="7"/>
      <c r="E4" s="8"/>
      <c r="F4" s="5"/>
      <c r="G4" s="4"/>
      <c r="H4" s="5"/>
      <c r="I4" s="39"/>
      <c r="J4" s="47"/>
      <c r="K4" s="56"/>
    </row>
    <row r="5" spans="1:11" ht="30.75" customHeight="1">
      <c r="A5" s="199" t="s">
        <v>27</v>
      </c>
      <c r="B5" s="200"/>
      <c r="C5" s="4"/>
      <c r="D5" s="7"/>
      <c r="E5" s="8"/>
      <c r="F5" s="5"/>
      <c r="G5" s="4"/>
      <c r="H5" s="5"/>
      <c r="I5" s="39"/>
      <c r="J5" s="43"/>
      <c r="K5" s="56"/>
    </row>
    <row r="6" spans="1:11" ht="30.75" customHeight="1">
      <c r="A6" s="58">
        <v>1.1</v>
      </c>
      <c r="B6" s="6" t="s">
        <v>31</v>
      </c>
      <c r="C6" s="112"/>
      <c r="D6" s="113"/>
      <c r="E6" s="114"/>
      <c r="F6" s="115"/>
      <c r="G6" s="112"/>
      <c r="H6" s="115"/>
      <c r="I6" s="116"/>
      <c r="J6" s="117"/>
      <c r="K6" s="118">
        <f>K4-K5</f>
        <v>0</v>
      </c>
    </row>
    <row r="7" spans="1:11" ht="30.75" customHeight="1">
      <c r="A7" s="58">
        <v>1.2</v>
      </c>
      <c r="B7" s="6" t="s">
        <v>32</v>
      </c>
      <c r="C7" s="112"/>
      <c r="D7" s="113"/>
      <c r="E7" s="114"/>
      <c r="F7" s="115"/>
      <c r="G7" s="112"/>
      <c r="H7" s="115"/>
      <c r="I7" s="116"/>
      <c r="J7" s="117"/>
      <c r="K7" s="118">
        <f>K5-K6</f>
        <v>0</v>
      </c>
    </row>
    <row r="8" spans="1:11" ht="30.75" customHeight="1">
      <c r="A8" s="58">
        <v>1.3</v>
      </c>
      <c r="B8" s="6" t="s">
        <v>33</v>
      </c>
      <c r="C8" s="119">
        <f aca="true" t="shared" si="0" ref="C8:J8">C6-C7</f>
        <v>0</v>
      </c>
      <c r="D8" s="120">
        <f t="shared" si="0"/>
        <v>0</v>
      </c>
      <c r="E8" s="121">
        <f t="shared" si="0"/>
        <v>0</v>
      </c>
      <c r="F8" s="122">
        <f t="shared" si="0"/>
        <v>0</v>
      </c>
      <c r="G8" s="119">
        <f t="shared" si="0"/>
        <v>0</v>
      </c>
      <c r="H8" s="122">
        <f t="shared" si="0"/>
        <v>0</v>
      </c>
      <c r="I8" s="123">
        <f t="shared" si="0"/>
        <v>0</v>
      </c>
      <c r="J8" s="124">
        <f t="shared" si="0"/>
        <v>0</v>
      </c>
      <c r="K8" s="118">
        <f>K6-K7</f>
        <v>0</v>
      </c>
    </row>
    <row r="9" spans="1:11" ht="30.75" customHeight="1">
      <c r="A9" s="58">
        <v>1.4</v>
      </c>
      <c r="B9" s="6" t="s">
        <v>34</v>
      </c>
      <c r="C9" s="112"/>
      <c r="D9" s="113"/>
      <c r="E9" s="114"/>
      <c r="F9" s="115"/>
      <c r="G9" s="112"/>
      <c r="H9" s="115"/>
      <c r="I9" s="116"/>
      <c r="J9" s="117"/>
      <c r="K9" s="118">
        <f>K6+K7-K8</f>
        <v>0</v>
      </c>
    </row>
    <row r="10" spans="1:11" ht="30.75" customHeight="1">
      <c r="A10" s="58">
        <v>1.5</v>
      </c>
      <c r="B10" s="6" t="s">
        <v>60</v>
      </c>
      <c r="C10" s="112"/>
      <c r="D10" s="113"/>
      <c r="E10" s="114"/>
      <c r="F10" s="115"/>
      <c r="G10" s="112"/>
      <c r="H10" s="115"/>
      <c r="I10" s="116"/>
      <c r="J10" s="117"/>
      <c r="K10" s="118">
        <f>K7+K8-K9</f>
        <v>0</v>
      </c>
    </row>
    <row r="11" spans="1:11" ht="30.75" customHeight="1">
      <c r="A11" s="58">
        <v>1.6</v>
      </c>
      <c r="B11" s="6" t="s">
        <v>61</v>
      </c>
      <c r="C11" s="119">
        <f aca="true" t="shared" si="1" ref="C11:J11">C8+C9-C10</f>
        <v>0</v>
      </c>
      <c r="D11" s="120">
        <f t="shared" si="1"/>
        <v>0</v>
      </c>
      <c r="E11" s="121">
        <f t="shared" si="1"/>
        <v>0</v>
      </c>
      <c r="F11" s="122">
        <f t="shared" si="1"/>
        <v>0</v>
      </c>
      <c r="G11" s="119">
        <f t="shared" si="1"/>
        <v>0</v>
      </c>
      <c r="H11" s="122">
        <f t="shared" si="1"/>
        <v>0</v>
      </c>
      <c r="I11" s="123">
        <f t="shared" si="1"/>
        <v>0</v>
      </c>
      <c r="J11" s="124">
        <f t="shared" si="1"/>
        <v>0</v>
      </c>
      <c r="K11" s="118">
        <f>K8+K9-K10</f>
        <v>0</v>
      </c>
    </row>
    <row r="12" spans="1:11" ht="30.75" customHeight="1">
      <c r="A12" s="58">
        <v>1.7</v>
      </c>
      <c r="B12" s="6" t="s">
        <v>62</v>
      </c>
      <c r="C12" s="119">
        <f>C11</f>
        <v>0</v>
      </c>
      <c r="D12" s="120">
        <f>D11</f>
        <v>0</v>
      </c>
      <c r="E12" s="121">
        <f>E11</f>
        <v>0</v>
      </c>
      <c r="F12" s="122">
        <f>F11</f>
        <v>0</v>
      </c>
      <c r="G12" s="119">
        <f>G11*0.752</f>
        <v>0</v>
      </c>
      <c r="H12" s="122">
        <f>H11*0.724</f>
        <v>0</v>
      </c>
      <c r="I12" s="123">
        <f>I11</f>
        <v>0</v>
      </c>
      <c r="J12" s="124">
        <f>J11</f>
        <v>0</v>
      </c>
      <c r="K12" s="118">
        <f>SUM(C12:J12)</f>
        <v>0</v>
      </c>
    </row>
    <row r="13" spans="1:11" ht="30.75" customHeight="1">
      <c r="A13" s="199" t="s">
        <v>28</v>
      </c>
      <c r="B13" s="200"/>
      <c r="C13" s="18"/>
      <c r="D13" s="19"/>
      <c r="E13" s="20"/>
      <c r="F13" s="21"/>
      <c r="G13" s="18"/>
      <c r="H13" s="21"/>
      <c r="I13" s="41"/>
      <c r="J13" s="44"/>
      <c r="K13" s="59"/>
    </row>
    <row r="14" spans="1:11" ht="30.75" customHeight="1">
      <c r="A14" s="58">
        <v>2.1</v>
      </c>
      <c r="B14" s="6" t="s">
        <v>63</v>
      </c>
      <c r="C14" s="112"/>
      <c r="D14" s="113"/>
      <c r="E14" s="114"/>
      <c r="F14" s="115"/>
      <c r="G14" s="112"/>
      <c r="H14" s="115"/>
      <c r="I14" s="116"/>
      <c r="J14" s="117"/>
      <c r="K14" s="118">
        <f aca="true" t="shared" si="2" ref="K14:K19">K9-K10+K11-K12+K13</f>
        <v>0</v>
      </c>
    </row>
    <row r="15" spans="1:11" ht="30.75" customHeight="1">
      <c r="A15" s="58">
        <v>2.2</v>
      </c>
      <c r="B15" s="6" t="s">
        <v>64</v>
      </c>
      <c r="C15" s="112"/>
      <c r="D15" s="113"/>
      <c r="E15" s="114"/>
      <c r="F15" s="115"/>
      <c r="G15" s="112"/>
      <c r="H15" s="115"/>
      <c r="I15" s="116"/>
      <c r="J15" s="117"/>
      <c r="K15" s="118">
        <f t="shared" si="2"/>
        <v>0</v>
      </c>
    </row>
    <row r="16" spans="1:11" ht="30.75" customHeight="1">
      <c r="A16" s="58">
        <v>2.3</v>
      </c>
      <c r="B16" s="6" t="s">
        <v>65</v>
      </c>
      <c r="C16" s="112"/>
      <c r="D16" s="113"/>
      <c r="E16" s="114"/>
      <c r="F16" s="115"/>
      <c r="G16" s="112"/>
      <c r="H16" s="115"/>
      <c r="I16" s="116"/>
      <c r="J16" s="117"/>
      <c r="K16" s="118">
        <f t="shared" si="2"/>
        <v>0</v>
      </c>
    </row>
    <row r="17" spans="1:11" ht="30.75" customHeight="1">
      <c r="A17" s="58">
        <v>2.4</v>
      </c>
      <c r="B17" s="6" t="s">
        <v>36</v>
      </c>
      <c r="C17" s="112"/>
      <c r="D17" s="113"/>
      <c r="E17" s="114"/>
      <c r="F17" s="115"/>
      <c r="G17" s="112"/>
      <c r="H17" s="115"/>
      <c r="I17" s="116"/>
      <c r="J17" s="117"/>
      <c r="K17" s="118">
        <f t="shared" si="2"/>
        <v>0</v>
      </c>
    </row>
    <row r="18" spans="1:11" ht="30.75" customHeight="1">
      <c r="A18" s="58">
        <v>2.5</v>
      </c>
      <c r="B18" s="6" t="s">
        <v>37</v>
      </c>
      <c r="C18" s="112"/>
      <c r="D18" s="113"/>
      <c r="E18" s="114"/>
      <c r="F18" s="115"/>
      <c r="G18" s="112"/>
      <c r="H18" s="115"/>
      <c r="I18" s="116"/>
      <c r="J18" s="117"/>
      <c r="K18" s="118">
        <f t="shared" si="2"/>
        <v>0</v>
      </c>
    </row>
    <row r="19" spans="1:11" ht="30.75" customHeight="1">
      <c r="A19" s="58">
        <v>2.6</v>
      </c>
      <c r="B19" s="6" t="s">
        <v>38</v>
      </c>
      <c r="C19" s="119">
        <f aca="true" t="shared" si="3" ref="C19:J19">C14-C15+C16-C17+C18</f>
        <v>0</v>
      </c>
      <c r="D19" s="120">
        <f t="shared" si="3"/>
        <v>0</v>
      </c>
      <c r="E19" s="121">
        <f t="shared" si="3"/>
        <v>0</v>
      </c>
      <c r="F19" s="122">
        <f t="shared" si="3"/>
        <v>0</v>
      </c>
      <c r="G19" s="119">
        <f t="shared" si="3"/>
        <v>0</v>
      </c>
      <c r="H19" s="122">
        <f t="shared" si="3"/>
        <v>0</v>
      </c>
      <c r="I19" s="123">
        <f t="shared" si="3"/>
        <v>0</v>
      </c>
      <c r="J19" s="124">
        <f t="shared" si="3"/>
        <v>0</v>
      </c>
      <c r="K19" s="118">
        <f t="shared" si="2"/>
        <v>0</v>
      </c>
    </row>
    <row r="20" spans="1:11" ht="30.75" customHeight="1">
      <c r="A20" s="199" t="s">
        <v>29</v>
      </c>
      <c r="B20" s="200"/>
      <c r="C20" s="18"/>
      <c r="D20" s="19"/>
      <c r="E20" s="20"/>
      <c r="F20" s="21"/>
      <c r="G20" s="18"/>
      <c r="H20" s="21"/>
      <c r="I20" s="41"/>
      <c r="J20" s="44"/>
      <c r="K20" s="59"/>
    </row>
    <row r="21" spans="1:11" ht="30.75" customHeight="1">
      <c r="A21" s="58">
        <v>3.1</v>
      </c>
      <c r="B21" s="6" t="s">
        <v>39</v>
      </c>
      <c r="C21" s="112"/>
      <c r="D21" s="113"/>
      <c r="E21" s="114"/>
      <c r="F21" s="115"/>
      <c r="G21" s="112"/>
      <c r="H21" s="115"/>
      <c r="I21" s="116"/>
      <c r="J21" s="117"/>
      <c r="K21" s="118">
        <f>K19+K20</f>
        <v>0</v>
      </c>
    </row>
    <row r="22" spans="1:11" ht="30.75" customHeight="1">
      <c r="A22" s="58">
        <v>3.2</v>
      </c>
      <c r="B22" s="6" t="s">
        <v>40</v>
      </c>
      <c r="C22" s="112"/>
      <c r="D22" s="113"/>
      <c r="E22" s="114"/>
      <c r="F22" s="115"/>
      <c r="G22" s="112"/>
      <c r="H22" s="115"/>
      <c r="I22" s="116"/>
      <c r="J22" s="117"/>
      <c r="K22" s="118">
        <f>K20+K21</f>
        <v>0</v>
      </c>
    </row>
    <row r="23" spans="1:11" ht="30.75" customHeight="1">
      <c r="A23" s="58">
        <v>3.3</v>
      </c>
      <c r="B23" s="6" t="s">
        <v>41</v>
      </c>
      <c r="C23" s="119">
        <f aca="true" t="shared" si="4" ref="C23:J23">C21+C22</f>
        <v>0</v>
      </c>
      <c r="D23" s="120">
        <f t="shared" si="4"/>
        <v>0</v>
      </c>
      <c r="E23" s="121">
        <f t="shared" si="4"/>
        <v>0</v>
      </c>
      <c r="F23" s="122">
        <f t="shared" si="4"/>
        <v>0</v>
      </c>
      <c r="G23" s="119">
        <f t="shared" si="4"/>
        <v>0</v>
      </c>
      <c r="H23" s="122">
        <f t="shared" si="4"/>
        <v>0</v>
      </c>
      <c r="I23" s="123">
        <f t="shared" si="4"/>
        <v>0</v>
      </c>
      <c r="J23" s="124">
        <f t="shared" si="4"/>
        <v>0</v>
      </c>
      <c r="K23" s="118">
        <f>K21+K22</f>
        <v>0</v>
      </c>
    </row>
    <row r="24" spans="1:11" ht="30.75" customHeight="1">
      <c r="A24" s="58">
        <v>3.4</v>
      </c>
      <c r="B24" s="6" t="s">
        <v>42</v>
      </c>
      <c r="C24" s="82">
        <f aca="true" t="shared" si="5" ref="C24:K24">IF(C8=0,0,C21/C8)</f>
        <v>0</v>
      </c>
      <c r="D24" s="83">
        <f t="shared" si="5"/>
        <v>0</v>
      </c>
      <c r="E24" s="84">
        <f t="shared" si="5"/>
        <v>0</v>
      </c>
      <c r="F24" s="85">
        <f t="shared" si="5"/>
        <v>0</v>
      </c>
      <c r="G24" s="82">
        <f t="shared" si="5"/>
        <v>0</v>
      </c>
      <c r="H24" s="85">
        <f t="shared" si="5"/>
        <v>0</v>
      </c>
      <c r="I24" s="86">
        <f t="shared" si="5"/>
        <v>0</v>
      </c>
      <c r="J24" s="87">
        <f t="shared" si="5"/>
        <v>0</v>
      </c>
      <c r="K24" s="88">
        <f t="shared" si="5"/>
        <v>0</v>
      </c>
    </row>
    <row r="25" spans="1:11" ht="30.75" customHeight="1">
      <c r="A25" s="58">
        <v>3.5</v>
      </c>
      <c r="B25" s="6" t="s">
        <v>43</v>
      </c>
      <c r="C25" s="24">
        <f aca="true" t="shared" si="6" ref="C25:K25">IF(C11=0,0,C22/C11)</f>
        <v>0</v>
      </c>
      <c r="D25" s="25">
        <f t="shared" si="6"/>
        <v>0</v>
      </c>
      <c r="E25" s="22">
        <f t="shared" si="6"/>
        <v>0</v>
      </c>
      <c r="F25" s="23">
        <f t="shared" si="6"/>
        <v>0</v>
      </c>
      <c r="G25" s="24">
        <f t="shared" si="6"/>
        <v>0</v>
      </c>
      <c r="H25" s="23">
        <f t="shared" si="6"/>
        <v>0</v>
      </c>
      <c r="I25" s="42">
        <f t="shared" si="6"/>
        <v>0</v>
      </c>
      <c r="J25" s="45">
        <f t="shared" si="6"/>
        <v>0</v>
      </c>
      <c r="K25" s="60">
        <f t="shared" si="6"/>
        <v>0</v>
      </c>
    </row>
    <row r="26" spans="1:11" ht="30.75" customHeight="1">
      <c r="A26" s="199" t="s">
        <v>30</v>
      </c>
      <c r="B26" s="200"/>
      <c r="C26" s="24"/>
      <c r="D26" s="25"/>
      <c r="E26" s="22"/>
      <c r="F26" s="23"/>
      <c r="G26" s="24"/>
      <c r="H26" s="23"/>
      <c r="I26" s="42"/>
      <c r="J26" s="45"/>
      <c r="K26" s="60"/>
    </row>
    <row r="27" spans="1:11" ht="30.75" customHeight="1">
      <c r="A27" s="58">
        <v>4.1</v>
      </c>
      <c r="B27" s="6" t="s">
        <v>44</v>
      </c>
      <c r="C27" s="82">
        <f aca="true" t="shared" si="7" ref="C27:K27">IF(C11=0,0,C19/C11)</f>
        <v>0</v>
      </c>
      <c r="D27" s="83">
        <f t="shared" si="7"/>
        <v>0</v>
      </c>
      <c r="E27" s="84">
        <f t="shared" si="7"/>
        <v>0</v>
      </c>
      <c r="F27" s="85">
        <f t="shared" si="7"/>
        <v>0</v>
      </c>
      <c r="G27" s="82">
        <f t="shared" si="7"/>
        <v>0</v>
      </c>
      <c r="H27" s="85">
        <f t="shared" si="7"/>
        <v>0</v>
      </c>
      <c r="I27" s="86">
        <f t="shared" si="7"/>
        <v>0</v>
      </c>
      <c r="J27" s="87">
        <f t="shared" si="7"/>
        <v>0</v>
      </c>
      <c r="K27" s="88">
        <f t="shared" si="7"/>
        <v>0</v>
      </c>
    </row>
    <row r="28" spans="1:11" ht="30.75" customHeight="1">
      <c r="A28" s="58">
        <v>4.2</v>
      </c>
      <c r="B28" s="6" t="s">
        <v>45</v>
      </c>
      <c r="C28" s="82">
        <f aca="true" t="shared" si="8" ref="C28:K28">IF(C12=0,0,C19/C12)</f>
        <v>0</v>
      </c>
      <c r="D28" s="83">
        <f t="shared" si="8"/>
        <v>0</v>
      </c>
      <c r="E28" s="84">
        <f t="shared" si="8"/>
        <v>0</v>
      </c>
      <c r="F28" s="85">
        <f t="shared" si="8"/>
        <v>0</v>
      </c>
      <c r="G28" s="82">
        <f t="shared" si="8"/>
        <v>0</v>
      </c>
      <c r="H28" s="85">
        <f t="shared" si="8"/>
        <v>0</v>
      </c>
      <c r="I28" s="86">
        <f t="shared" si="8"/>
        <v>0</v>
      </c>
      <c r="J28" s="87">
        <f t="shared" si="8"/>
        <v>0</v>
      </c>
      <c r="K28" s="88">
        <f t="shared" si="8"/>
        <v>0</v>
      </c>
    </row>
    <row r="29" spans="1:11" ht="30.75" customHeight="1">
      <c r="A29" s="199" t="s">
        <v>46</v>
      </c>
      <c r="B29" s="200"/>
      <c r="C29" s="112"/>
      <c r="D29" s="113"/>
      <c r="E29" s="114"/>
      <c r="F29" s="115"/>
      <c r="G29" s="112"/>
      <c r="H29" s="115"/>
      <c r="I29" s="116"/>
      <c r="J29" s="117"/>
      <c r="K29" s="125">
        <f>SUM(C29:J29)</f>
        <v>0</v>
      </c>
    </row>
    <row r="30" spans="1:11" ht="33.75" customHeight="1" thickBot="1">
      <c r="A30" s="201" t="s">
        <v>47</v>
      </c>
      <c r="B30" s="202"/>
      <c r="C30" s="126">
        <f aca="true" t="shared" si="9" ref="C30:K30">IF(C29=0,0,1000*C19/C29)</f>
        <v>0</v>
      </c>
      <c r="D30" s="127">
        <f t="shared" si="9"/>
        <v>0</v>
      </c>
      <c r="E30" s="128">
        <f t="shared" si="9"/>
        <v>0</v>
      </c>
      <c r="F30" s="129">
        <f t="shared" si="9"/>
        <v>0</v>
      </c>
      <c r="G30" s="126">
        <f t="shared" si="9"/>
        <v>0</v>
      </c>
      <c r="H30" s="129">
        <f t="shared" si="9"/>
        <v>0</v>
      </c>
      <c r="I30" s="130">
        <f t="shared" si="9"/>
        <v>0</v>
      </c>
      <c r="J30" s="131">
        <f t="shared" si="9"/>
        <v>0</v>
      </c>
      <c r="K30" s="132">
        <f t="shared" si="9"/>
        <v>0</v>
      </c>
    </row>
    <row r="31" spans="1:11" ht="25.5" customHeight="1">
      <c r="A31" s="50" t="s">
        <v>53</v>
      </c>
      <c r="B31" s="53" t="s">
        <v>55</v>
      </c>
      <c r="C31" s="24"/>
      <c r="D31" s="25"/>
      <c r="E31" s="22"/>
      <c r="F31" s="23"/>
      <c r="G31" s="24"/>
      <c r="H31" s="23"/>
      <c r="I31" s="42"/>
      <c r="J31" s="45"/>
      <c r="K31" s="60"/>
    </row>
    <row r="32" spans="1:11" ht="60" customHeight="1">
      <c r="A32" s="48">
        <v>1</v>
      </c>
      <c r="B32" s="52" t="s">
        <v>51</v>
      </c>
      <c r="C32" s="94"/>
      <c r="D32" s="95"/>
      <c r="E32" s="96"/>
      <c r="F32" s="97"/>
      <c r="G32" s="94"/>
      <c r="H32" s="97"/>
      <c r="I32" s="98"/>
      <c r="J32" s="99"/>
      <c r="K32" s="61">
        <f>SUM(C32:J32)</f>
        <v>0</v>
      </c>
    </row>
    <row r="33" spans="1:11" ht="60.75" customHeight="1">
      <c r="A33" s="51">
        <v>2</v>
      </c>
      <c r="B33" s="52" t="s">
        <v>49</v>
      </c>
      <c r="C33" s="100"/>
      <c r="D33" s="101"/>
      <c r="E33" s="102"/>
      <c r="F33" s="103"/>
      <c r="G33" s="100"/>
      <c r="H33" s="103"/>
      <c r="I33" s="104"/>
      <c r="J33" s="105"/>
      <c r="K33" s="62">
        <f>SUM(C33:J33)</f>
        <v>0</v>
      </c>
    </row>
    <row r="34" spans="1:11" ht="60.75" customHeight="1" thickBot="1">
      <c r="A34" s="54">
        <v>3</v>
      </c>
      <c r="B34" s="80" t="s">
        <v>50</v>
      </c>
      <c r="C34" s="106"/>
      <c r="D34" s="107"/>
      <c r="E34" s="108"/>
      <c r="F34" s="109"/>
      <c r="G34" s="106"/>
      <c r="H34" s="109"/>
      <c r="I34" s="110"/>
      <c r="J34" s="111"/>
      <c r="K34" s="63">
        <f>SUM(C34:J34)</f>
        <v>0</v>
      </c>
    </row>
  </sheetData>
  <sheetProtection/>
  <mergeCells count="14">
    <mergeCell ref="A29:B29"/>
    <mergeCell ref="A30:B30"/>
    <mergeCell ref="A5:B5"/>
    <mergeCell ref="A13:B13"/>
    <mergeCell ref="A20:B20"/>
    <mergeCell ref="A26:B26"/>
    <mergeCell ref="K1:K3"/>
    <mergeCell ref="C2:D2"/>
    <mergeCell ref="E2:F2"/>
    <mergeCell ref="A1:B1"/>
    <mergeCell ref="A2:B2"/>
    <mergeCell ref="C1:F1"/>
    <mergeCell ref="G1:H2"/>
    <mergeCell ref="I1:J2"/>
  </mergeCells>
  <printOptions horizontalCentered="1" verticalCentered="1"/>
  <pageMargins left="0.23" right="0.18" top="0.61" bottom="0.23" header="0.12" footer="0.12"/>
  <pageSetup horizontalDpi="600" verticalDpi="600" orientation="landscape" scale="59" r:id="rId1"/>
  <headerFooter alignWithMargins="0">
    <oddHeader>&amp;C&amp;"Arial,Bold"&amp;16Nevada Division of Insurance
Credit Life Insurance Nevada Only Experience Report 
&amp;"Arial,Regular"&amp;12Class of Business: Auto Dealres
Reporting Period: 1/1/10 to 12/31/10</oddHeader>
    <oddFooter>&amp;LNDOI-943 (Rev 05/11)&amp;CPage &amp;P of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btrenouth</dc:creator>
  <cp:keywords/>
  <dc:description/>
  <cp:lastModifiedBy>Jack Childress</cp:lastModifiedBy>
  <cp:lastPrinted>2011-05-03T16:27:21Z</cp:lastPrinted>
  <dcterms:created xsi:type="dcterms:W3CDTF">2007-08-31T19:54:25Z</dcterms:created>
  <dcterms:modified xsi:type="dcterms:W3CDTF">2013-03-29T18:22:26Z</dcterms:modified>
  <cp:category/>
  <cp:version/>
  <cp:contentType/>
  <cp:contentStatus/>
</cp:coreProperties>
</file>